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920" windowWidth="9720" windowHeight="1170" tabRatio="755" activeTab="0"/>
  </bookViews>
  <sheets>
    <sheet name="Заборы ПВХ" sheetId="1" r:id="rId1"/>
  </sheets>
  <definedNames>
    <definedName name="_xlnm.Print_Titles" localSheetId="0">'Заборы ПВХ'!$5:$5</definedName>
    <definedName name="_xlnm.Print_Area" localSheetId="0">'Заборы ПВХ'!$A$1:$H$33</definedName>
  </definedNames>
  <calcPr fullCalcOnLoad="1"/>
</workbook>
</file>

<file path=xl/sharedStrings.xml><?xml version="1.0" encoding="utf-8"?>
<sst xmlns="http://schemas.openxmlformats.org/spreadsheetml/2006/main" count="90" uniqueCount="48">
  <si>
    <t>шт.</t>
  </si>
  <si>
    <t>Наименование</t>
  </si>
  <si>
    <t>Внешний вид</t>
  </si>
  <si>
    <t>ед. изм.</t>
  </si>
  <si>
    <t>Цвет</t>
  </si>
  <si>
    <t>Себестоимость</t>
  </si>
  <si>
    <t>на дилере</t>
  </si>
  <si>
    <t>на строителе</t>
  </si>
  <si>
    <t>на частнике</t>
  </si>
  <si>
    <t>Наценки</t>
  </si>
  <si>
    <t>С доставкой</t>
  </si>
  <si>
    <t>комплект</t>
  </si>
  <si>
    <t>белый</t>
  </si>
  <si>
    <t>секция</t>
  </si>
  <si>
    <t xml:space="preserve"> </t>
  </si>
  <si>
    <t>ПВХ-ЗАБОРЫ</t>
  </si>
  <si>
    <t>ПВХ Забор Приват с декором 2000х2500 мм (заборная секция) с одним армированным столбом</t>
  </si>
  <si>
    <t>Столб армированный для заборной секции Приват (90х90х3000 мм) с колпаком 90х90 мм</t>
  </si>
  <si>
    <t>ПВХ Забор Приват  2000х2500 мм (заборная секция) с одним армированным столбом</t>
  </si>
  <si>
    <t>Закупка</t>
  </si>
  <si>
    <t>ПВХ Забор Приват с закрытым штакетом  2000х2500 мм (заборная секция) с одним армированным столбом</t>
  </si>
  <si>
    <t xml:space="preserve">ПВХ Забор с плоским штакетом 1100х2000 (заборная секция) с одним армированным столбом </t>
  </si>
  <si>
    <t>Столб для заборной секции с плоским штакетом(90х90х2000 мм) с колпаком</t>
  </si>
  <si>
    <t xml:space="preserve">ПВХ Забор с плоским штакетом 1500х2500 (заборная секция) с одним армированным столбом </t>
  </si>
  <si>
    <t xml:space="preserve">ПВХ Забор с плоским закрытым штакетом 910х2000 (заборная секция) с одним армированным столбом </t>
  </si>
  <si>
    <t>Столб газонного отграждения из Декора(90х90х1500) с колпаком</t>
  </si>
  <si>
    <t>Столб для заборной секции из Декора (90х90х2500 мм) с колпаком</t>
  </si>
  <si>
    <t>Столб для заборной секции с плоским штакетом(90х90х2500 мм) с колпаком</t>
  </si>
  <si>
    <t>Столб для заборной секции с плоским закрытым  штакетом(90х90х2000 мм) с колпаком</t>
  </si>
  <si>
    <t>Ограждение из Декора  500х2500 мм с одним столбом</t>
  </si>
  <si>
    <t>Ограждение из Декора 1400х2500 мм с одним армированным столбом 90х90х2500 мм</t>
  </si>
  <si>
    <t>Калитка  1950х950 мм</t>
  </si>
  <si>
    <t>Распашные ворота 1950х3100 мм</t>
  </si>
  <si>
    <t>Распашные ворота  1950х3100 мм</t>
  </si>
  <si>
    <t>Калитка   1050х950 мм</t>
  </si>
  <si>
    <t>Калитка  860х950 мм</t>
  </si>
  <si>
    <t>Калитка  1450х950 мм</t>
  </si>
  <si>
    <t>Калитка  1350х950 мм</t>
  </si>
  <si>
    <t>Распашные ворота  1450х3100 мм</t>
  </si>
  <si>
    <t xml:space="preserve">Штакет 90х20 мм </t>
  </si>
  <si>
    <t>мп</t>
  </si>
  <si>
    <t>Колпак овальный 90х20 мм</t>
  </si>
  <si>
    <t>Штакет 70х20 мм</t>
  </si>
  <si>
    <t>Колпак плоский 70х20 мм</t>
  </si>
  <si>
    <t>Колпак треугольный 70х20 мм</t>
  </si>
  <si>
    <t>Цена за 1 мп</t>
  </si>
  <si>
    <t xml:space="preserve">Цена дилера </t>
  </si>
  <si>
    <t>Цена розничная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</si>
</sst>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&quot;р.&quot;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  <numFmt numFmtId="189" formatCode="0.00000"/>
    <numFmt numFmtId="190" formatCode="#,##0.000"/>
    <numFmt numFmtId="191" formatCode="0.0000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[$£-809]#,##0.00"/>
    <numFmt numFmtId="197" formatCode="[$$-481]#,##0.00"/>
    <numFmt numFmtId="198" formatCode="0.0%"/>
    <numFmt numFmtId="199" formatCode="#,##0.00_р_."/>
    <numFmt numFmtId="200" formatCode="#,##0.00;[Red]#,##0.00"/>
    <numFmt numFmtId="201" formatCode="0.000;[Red]\-0.000"/>
    <numFmt numFmtId="202" formatCode="#,##0.000;[Red]\-#,##0.000"/>
    <numFmt numFmtId="203" formatCode="_-* #,##0_р_._-;\-* #,##0_р_._-;_-* &quot;-&quot;??_р_._-;_-@_-"/>
    <numFmt numFmtId="204" formatCode="_(* #,##0.0_);_(* \(#,##0.0\);_(* &quot;-&quot;??_);_(@_)"/>
    <numFmt numFmtId="205" formatCode="_(* #,##0_);_(* \(#,##0\);_(* &quot;-&quot;??_);_(@_)"/>
    <numFmt numFmtId="206" formatCode="_ [$₪-40D]\ * #,##0.00_ ;_ [$₪-40D]\ * \-#,##0.00_ ;_ [$₪-40D]\ * &quot;-&quot;??_ ;_ @_ "/>
    <numFmt numFmtId="207" formatCode="_(* #,##0.000_);_(* \(#,##0.000\);_(* &quot;-&quot;??_);_(@_)"/>
    <numFmt numFmtId="208" formatCode="#,##0.00&quot;р.&quot;"/>
    <numFmt numFmtId="209" formatCode="[$-FC19]d\ mmmm\ yyyy\ &quot;г.&quot;"/>
  </numFmts>
  <fonts count="60">
    <font>
      <sz val="10"/>
      <name val="Arial"/>
      <family val="0"/>
    </font>
    <font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 Cyr"/>
      <family val="0"/>
    </font>
    <font>
      <sz val="9"/>
      <name val="Arial Cyr"/>
      <family val="0"/>
    </font>
    <font>
      <sz val="8"/>
      <name val="Sans E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4"/>
      <color indexed="11"/>
      <name val="Arial"/>
      <family val="2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rgb="FF37F22E"/>
      <name val="Arial"/>
      <family val="2"/>
    </font>
    <font>
      <sz val="10"/>
      <color theme="3"/>
      <name val="Arial Cyr"/>
      <family val="0"/>
    </font>
    <font>
      <sz val="10"/>
      <color theme="3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0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206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206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206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206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206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13" borderId="0" applyNumberFormat="0" applyBorder="0" applyAlignment="0" applyProtection="0"/>
    <xf numFmtId="206" fontId="10" fillId="13" borderId="0" applyNumberFormat="0" applyBorder="0" applyAlignment="0" applyProtection="0"/>
    <xf numFmtId="0" fontId="36" fillId="14" borderId="0" applyNumberFormat="0" applyBorder="0" applyAlignment="0" applyProtection="0"/>
    <xf numFmtId="0" fontId="10" fillId="15" borderId="0" applyNumberFormat="0" applyBorder="0" applyAlignment="0" applyProtection="0"/>
    <xf numFmtId="206" fontId="10" fillId="15" borderId="0" applyNumberFormat="0" applyBorder="0" applyAlignment="0" applyProtection="0"/>
    <xf numFmtId="0" fontId="36" fillId="16" borderId="0" applyNumberFormat="0" applyBorder="0" applyAlignment="0" applyProtection="0"/>
    <xf numFmtId="0" fontId="10" fillId="17" borderId="0" applyNumberFormat="0" applyBorder="0" applyAlignment="0" applyProtection="0"/>
    <xf numFmtId="206" fontId="10" fillId="17" borderId="0" applyNumberFormat="0" applyBorder="0" applyAlignment="0" applyProtection="0"/>
    <xf numFmtId="0" fontId="36" fillId="18" borderId="0" applyNumberFormat="0" applyBorder="0" applyAlignment="0" applyProtection="0"/>
    <xf numFmtId="0" fontId="10" fillId="19" borderId="0" applyNumberFormat="0" applyBorder="0" applyAlignment="0" applyProtection="0"/>
    <xf numFmtId="206" fontId="10" fillId="19" borderId="0" applyNumberFormat="0" applyBorder="0" applyAlignment="0" applyProtection="0"/>
    <xf numFmtId="0" fontId="36" fillId="20" borderId="0" applyNumberFormat="0" applyBorder="0" applyAlignment="0" applyProtection="0"/>
    <xf numFmtId="0" fontId="10" fillId="9" borderId="0" applyNumberFormat="0" applyBorder="0" applyAlignment="0" applyProtection="0"/>
    <xf numFmtId="206" fontId="10" fillId="9" borderId="0" applyNumberFormat="0" applyBorder="0" applyAlignment="0" applyProtection="0"/>
    <xf numFmtId="0" fontId="36" fillId="21" borderId="0" applyNumberFormat="0" applyBorder="0" applyAlignment="0" applyProtection="0"/>
    <xf numFmtId="0" fontId="10" fillId="15" borderId="0" applyNumberFormat="0" applyBorder="0" applyAlignment="0" applyProtection="0"/>
    <xf numFmtId="206" fontId="10" fillId="15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206" fontId="10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206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7" borderId="0" applyNumberFormat="0" applyBorder="0" applyAlignment="0" applyProtection="0"/>
    <xf numFmtId="206" fontId="11" fillId="17" borderId="0" applyNumberFormat="0" applyBorder="0" applyAlignment="0" applyProtection="0"/>
    <xf numFmtId="0" fontId="37" fillId="27" borderId="0" applyNumberFormat="0" applyBorder="0" applyAlignment="0" applyProtection="0"/>
    <xf numFmtId="0" fontId="11" fillId="19" borderId="0" applyNumberFormat="0" applyBorder="0" applyAlignment="0" applyProtection="0"/>
    <xf numFmtId="206" fontId="11" fillId="19" borderId="0" applyNumberFormat="0" applyBorder="0" applyAlignment="0" applyProtection="0"/>
    <xf numFmtId="0" fontId="37" fillId="28" borderId="0" applyNumberFormat="0" applyBorder="0" applyAlignment="0" applyProtection="0"/>
    <xf numFmtId="0" fontId="11" fillId="29" borderId="0" applyNumberFormat="0" applyBorder="0" applyAlignment="0" applyProtection="0"/>
    <xf numFmtId="206" fontId="11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31" borderId="0" applyNumberFormat="0" applyBorder="0" applyAlignment="0" applyProtection="0"/>
    <xf numFmtId="206" fontId="11" fillId="31" borderId="0" applyNumberFormat="0" applyBorder="0" applyAlignment="0" applyProtection="0"/>
    <xf numFmtId="0" fontId="37" fillId="32" borderId="0" applyNumberFormat="0" applyBorder="0" applyAlignment="0" applyProtection="0"/>
    <xf numFmtId="0" fontId="11" fillId="33" borderId="0" applyNumberFormat="0" applyBorder="0" applyAlignment="0" applyProtection="0"/>
    <xf numFmtId="206" fontId="11" fillId="33" borderId="0" applyNumberFormat="0" applyBorder="0" applyAlignment="0" applyProtection="0"/>
    <xf numFmtId="19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7" fontId="10" fillId="0" borderId="0">
      <alignment/>
      <protection/>
    </xf>
    <xf numFmtId="197" fontId="0" fillId="0" borderId="0">
      <alignment/>
      <protection/>
    </xf>
    <xf numFmtId="206" fontId="0" fillId="0" borderId="0">
      <alignment/>
      <protection/>
    </xf>
    <xf numFmtId="196" fontId="0" fillId="0" borderId="0">
      <alignment/>
      <protection/>
    </xf>
    <xf numFmtId="206" fontId="0" fillId="0" borderId="0">
      <alignment/>
      <protection/>
    </xf>
    <xf numFmtId="206" fontId="10" fillId="0" borderId="0">
      <alignment/>
      <protection/>
    </xf>
    <xf numFmtId="196" fontId="10" fillId="0" borderId="0">
      <alignment/>
      <protection/>
    </xf>
    <xf numFmtId="206" fontId="10" fillId="0" borderId="0">
      <alignment/>
      <protection/>
    </xf>
    <xf numFmtId="0" fontId="0" fillId="0" borderId="0">
      <alignment vertical="top"/>
      <protection/>
    </xf>
    <xf numFmtId="206" fontId="0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1" fontId="9" fillId="0" borderId="0">
      <alignment/>
      <protection/>
    </xf>
    <xf numFmtId="0" fontId="29" fillId="0" borderId="0">
      <alignment vertical="top"/>
      <protection/>
    </xf>
    <xf numFmtId="206" fontId="29" fillId="0" borderId="0">
      <alignment vertical="top"/>
      <protection/>
    </xf>
    <xf numFmtId="0" fontId="37" fillId="34" borderId="0" applyNumberFormat="0" applyBorder="0" applyAlignment="0" applyProtection="0"/>
    <xf numFmtId="0" fontId="11" fillId="35" borderId="0" applyNumberFormat="0" applyBorder="0" applyAlignment="0" applyProtection="0"/>
    <xf numFmtId="206" fontId="11" fillId="35" borderId="0" applyNumberFormat="0" applyBorder="0" applyAlignment="0" applyProtection="0"/>
    <xf numFmtId="0" fontId="37" fillId="36" borderId="0" applyNumberFormat="0" applyBorder="0" applyAlignment="0" applyProtection="0"/>
    <xf numFmtId="0" fontId="11" fillId="37" borderId="0" applyNumberFormat="0" applyBorder="0" applyAlignment="0" applyProtection="0"/>
    <xf numFmtId="206" fontId="11" fillId="37" borderId="0" applyNumberFormat="0" applyBorder="0" applyAlignment="0" applyProtection="0"/>
    <xf numFmtId="0" fontId="37" fillId="38" borderId="0" applyNumberFormat="0" applyBorder="0" applyAlignment="0" applyProtection="0"/>
    <xf numFmtId="0" fontId="11" fillId="39" borderId="0" applyNumberFormat="0" applyBorder="0" applyAlignment="0" applyProtection="0"/>
    <xf numFmtId="206" fontId="11" fillId="39" borderId="0" applyNumberFormat="0" applyBorder="0" applyAlignment="0" applyProtection="0"/>
    <xf numFmtId="0" fontId="37" fillId="40" borderId="0" applyNumberFormat="0" applyBorder="0" applyAlignment="0" applyProtection="0"/>
    <xf numFmtId="0" fontId="11" fillId="29" borderId="0" applyNumberFormat="0" applyBorder="0" applyAlignment="0" applyProtection="0"/>
    <xf numFmtId="206" fontId="11" fillId="29" borderId="0" applyNumberFormat="0" applyBorder="0" applyAlignment="0" applyProtection="0"/>
    <xf numFmtId="0" fontId="37" fillId="41" borderId="0" applyNumberFormat="0" applyBorder="0" applyAlignment="0" applyProtection="0"/>
    <xf numFmtId="0" fontId="11" fillId="31" borderId="0" applyNumberFormat="0" applyBorder="0" applyAlignment="0" applyProtection="0"/>
    <xf numFmtId="206" fontId="11" fillId="31" borderId="0" applyNumberFormat="0" applyBorder="0" applyAlignment="0" applyProtection="0"/>
    <xf numFmtId="0" fontId="37" fillId="42" borderId="0" applyNumberFormat="0" applyBorder="0" applyAlignment="0" applyProtection="0"/>
    <xf numFmtId="0" fontId="11" fillId="43" borderId="0" applyNumberFormat="0" applyBorder="0" applyAlignment="0" applyProtection="0"/>
    <xf numFmtId="206" fontId="11" fillId="43" borderId="0" applyNumberFormat="0" applyBorder="0" applyAlignment="0" applyProtection="0"/>
    <xf numFmtId="0" fontId="38" fillId="44" borderId="1" applyNumberFormat="0" applyAlignment="0" applyProtection="0"/>
    <xf numFmtId="0" fontId="12" fillId="13" borderId="2" applyNumberFormat="0" applyAlignment="0" applyProtection="0"/>
    <xf numFmtId="206" fontId="12" fillId="13" borderId="2" applyNumberFormat="0" applyAlignment="0" applyProtection="0"/>
    <xf numFmtId="0" fontId="39" fillId="45" borderId="3" applyNumberFormat="0" applyAlignment="0" applyProtection="0"/>
    <xf numFmtId="0" fontId="13" fillId="46" borderId="4" applyNumberFormat="0" applyAlignment="0" applyProtection="0"/>
    <xf numFmtId="206" fontId="13" fillId="46" borderId="4" applyNumberFormat="0" applyAlignment="0" applyProtection="0"/>
    <xf numFmtId="0" fontId="40" fillId="45" borderId="1" applyNumberFormat="0" applyAlignment="0" applyProtection="0"/>
    <xf numFmtId="0" fontId="14" fillId="46" borderId="2" applyNumberFormat="0" applyAlignment="0" applyProtection="0"/>
    <xf numFmtId="206" fontId="14" fillId="46" borderId="2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06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6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5" fillId="0" borderId="6" applyNumberFormat="0" applyFill="0" applyAlignment="0" applyProtection="0"/>
    <xf numFmtId="206" fontId="15" fillId="0" borderId="6" applyNumberFormat="0" applyFill="0" applyAlignment="0" applyProtection="0"/>
    <xf numFmtId="0" fontId="44" fillId="0" borderId="7" applyNumberFormat="0" applyFill="0" applyAlignment="0" applyProtection="0"/>
    <xf numFmtId="0" fontId="16" fillId="0" borderId="8" applyNumberFormat="0" applyFill="0" applyAlignment="0" applyProtection="0"/>
    <xf numFmtId="206" fontId="16" fillId="0" borderId="8" applyNumberFormat="0" applyFill="0" applyAlignment="0" applyProtection="0"/>
    <xf numFmtId="0" fontId="45" fillId="0" borderId="9" applyNumberFormat="0" applyFill="0" applyAlignment="0" applyProtection="0"/>
    <xf numFmtId="0" fontId="17" fillId="0" borderId="10" applyNumberFormat="0" applyFill="0" applyAlignment="0" applyProtection="0"/>
    <xf numFmtId="206" fontId="17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06" fontId="17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8" fillId="0" borderId="12" applyNumberFormat="0" applyFill="0" applyAlignment="0" applyProtection="0"/>
    <xf numFmtId="206" fontId="18" fillId="0" borderId="12" applyNumberFormat="0" applyFill="0" applyAlignment="0" applyProtection="0"/>
    <xf numFmtId="0" fontId="47" fillId="47" borderId="13" applyNumberFormat="0" applyAlignment="0" applyProtection="0"/>
    <xf numFmtId="0" fontId="19" fillId="48" borderId="14" applyNumberFormat="0" applyAlignment="0" applyProtection="0"/>
    <xf numFmtId="206" fontId="19" fillId="48" borderId="14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6" fontId="20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21" fillId="50" borderId="0" applyNumberFormat="0" applyBorder="0" applyAlignment="0" applyProtection="0"/>
    <xf numFmtId="206" fontId="21" fillId="50" borderId="0" applyNumberFormat="0" applyBorder="0" applyAlignment="0" applyProtection="0"/>
    <xf numFmtId="0" fontId="0" fillId="0" borderId="0">
      <alignment vertical="top"/>
      <protection/>
    </xf>
    <xf numFmtId="0" fontId="36" fillId="0" borderId="0">
      <alignment/>
      <protection/>
    </xf>
    <xf numFmtId="0" fontId="10" fillId="0" borderId="0">
      <alignment/>
      <protection/>
    </xf>
    <xf numFmtId="206" fontId="10" fillId="0" borderId="0">
      <alignment/>
      <protection/>
    </xf>
    <xf numFmtId="206" fontId="36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36" fillId="0" borderId="0">
      <alignment/>
      <protection/>
    </xf>
    <xf numFmtId="206" fontId="36" fillId="0" borderId="0">
      <alignment/>
      <protection/>
    </xf>
    <xf numFmtId="0" fontId="36" fillId="0" borderId="0">
      <alignment/>
      <protection/>
    </xf>
    <xf numFmtId="206" fontId="36" fillId="0" borderId="0">
      <alignment/>
      <protection/>
    </xf>
    <xf numFmtId="0" fontId="50" fillId="0" borderId="0">
      <alignment/>
      <protection/>
    </xf>
    <xf numFmtId="206" fontId="50" fillId="0" borderId="0">
      <alignment/>
      <protection/>
    </xf>
    <xf numFmtId="0" fontId="51" fillId="0" borderId="0">
      <alignment/>
      <protection/>
    </xf>
    <xf numFmtId="206" fontId="51" fillId="0" borderId="0">
      <alignment/>
      <protection/>
    </xf>
    <xf numFmtId="0" fontId="1" fillId="0" borderId="0">
      <alignment/>
      <protection/>
    </xf>
    <xf numFmtId="206" fontId="1" fillId="0" borderId="0">
      <alignment/>
      <protection/>
    </xf>
    <xf numFmtId="206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22" fillId="5" borderId="0" applyNumberFormat="0" applyBorder="0" applyAlignment="0" applyProtection="0"/>
    <xf numFmtId="206" fontId="2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06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206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4" fillId="0" borderId="18" applyNumberFormat="0" applyFill="0" applyAlignment="0" applyProtection="0"/>
    <xf numFmtId="206" fontId="24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06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54" borderId="0" applyNumberFormat="0" applyBorder="0" applyAlignment="0" applyProtection="0"/>
    <xf numFmtId="0" fontId="26" fillId="7" borderId="0" applyNumberFormat="0" applyBorder="0" applyAlignment="0" applyProtection="0"/>
    <xf numFmtId="206" fontId="26" fillId="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4" fillId="0" borderId="24" xfId="172" applyFont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top" wrapText="1"/>
    </xf>
    <xf numFmtId="0" fontId="0" fillId="55" borderId="23" xfId="0" applyFont="1" applyFill="1" applyBorder="1" applyAlignment="1">
      <alignment wrapText="1"/>
    </xf>
    <xf numFmtId="1" fontId="0" fillId="0" borderId="21" xfId="0" applyNumberForma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1" fontId="0" fillId="0" borderId="19" xfId="0" applyNumberFormat="1" applyBorder="1" applyAlignment="1">
      <alignment horizontal="center" vertical="center"/>
    </xf>
    <xf numFmtId="0" fontId="0" fillId="55" borderId="25" xfId="0" applyFont="1" applyFill="1" applyBorder="1" applyAlignment="1">
      <alignment horizontal="left" vertical="center" wrapText="1"/>
    </xf>
    <xf numFmtId="0" fontId="7" fillId="0" borderId="0" xfId="173" applyFont="1" applyAlignment="1">
      <alignment horizontal="center" vertical="center"/>
      <protection/>
    </xf>
    <xf numFmtId="0" fontId="8" fillId="0" borderId="0" xfId="173" applyFont="1" applyAlignment="1">
      <alignment horizontal="center" vertical="center"/>
      <protection/>
    </xf>
    <xf numFmtId="0" fontId="0" fillId="0" borderId="0" xfId="173" applyFont="1" applyAlignment="1">
      <alignment horizontal="center" vertical="center"/>
      <protection/>
    </xf>
    <xf numFmtId="0" fontId="57" fillId="0" borderId="0" xfId="127" applyFont="1" applyAlignment="1" applyProtection="1">
      <alignment horizontal="center" vertical="center"/>
      <protection/>
    </xf>
    <xf numFmtId="205" fontId="5" fillId="0" borderId="21" xfId="192" applyNumberFormat="1" applyFont="1" applyBorder="1" applyAlignment="1">
      <alignment horizontal="center" vertical="center"/>
    </xf>
    <xf numFmtId="1" fontId="1" fillId="0" borderId="21" xfId="172" applyNumberFormat="1" applyFont="1" applyFill="1" applyBorder="1" applyAlignment="1">
      <alignment horizontal="center" vertical="center" wrapText="1"/>
      <protection/>
    </xf>
    <xf numFmtId="9" fontId="1" fillId="0" borderId="21" xfId="184" applyFont="1" applyFill="1" applyBorder="1" applyAlignment="1">
      <alignment horizontal="center" vertical="center" wrapText="1"/>
    </xf>
    <xf numFmtId="9" fontId="1" fillId="0" borderId="26" xfId="184" applyFont="1" applyFill="1" applyBorder="1" applyAlignment="1">
      <alignment horizontal="center" vertical="center" wrapText="1"/>
    </xf>
    <xf numFmtId="9" fontId="1" fillId="0" borderId="19" xfId="184" applyFont="1" applyFill="1" applyBorder="1" applyAlignment="1">
      <alignment horizontal="center" vertical="center" wrapText="1"/>
    </xf>
    <xf numFmtId="9" fontId="1" fillId="0" borderId="27" xfId="184" applyFont="1" applyFill="1" applyBorder="1" applyAlignment="1">
      <alignment horizontal="center" vertical="center" wrapText="1"/>
    </xf>
    <xf numFmtId="9" fontId="1" fillId="0" borderId="28" xfId="184" applyFont="1" applyFill="1" applyBorder="1" applyAlignment="1">
      <alignment horizontal="center" vertical="center" wrapText="1"/>
    </xf>
    <xf numFmtId="9" fontId="1" fillId="0" borderId="29" xfId="184" applyFont="1" applyFill="1" applyBorder="1" applyAlignment="1">
      <alignment horizontal="center" vertical="center" wrapText="1"/>
    </xf>
    <xf numFmtId="9" fontId="1" fillId="0" borderId="20" xfId="184" applyFont="1" applyFill="1" applyBorder="1" applyAlignment="1">
      <alignment horizontal="center" vertical="center" wrapText="1"/>
    </xf>
    <xf numFmtId="9" fontId="1" fillId="0" borderId="30" xfId="184" applyFont="1" applyFill="1" applyBorder="1" applyAlignment="1">
      <alignment horizontal="center" vertical="center" wrapText="1"/>
    </xf>
    <xf numFmtId="9" fontId="1" fillId="0" borderId="31" xfId="184" applyFont="1" applyFill="1" applyBorder="1" applyAlignment="1">
      <alignment horizontal="center" vertical="center" wrapText="1"/>
    </xf>
    <xf numFmtId="9" fontId="1" fillId="0" borderId="32" xfId="184" applyFont="1" applyFill="1" applyBorder="1" applyAlignment="1">
      <alignment horizontal="center" vertical="center" wrapText="1"/>
    </xf>
    <xf numFmtId="9" fontId="1" fillId="0" borderId="33" xfId="184" applyFont="1" applyFill="1" applyBorder="1" applyAlignment="1">
      <alignment horizontal="center" vertical="center" wrapText="1"/>
    </xf>
    <xf numFmtId="9" fontId="1" fillId="0" borderId="34" xfId="184" applyFont="1" applyFill="1" applyBorder="1" applyAlignment="1">
      <alignment horizontal="center" vertical="center" wrapText="1"/>
    </xf>
    <xf numFmtId="9" fontId="1" fillId="0" borderId="35" xfId="184" applyFont="1" applyFill="1" applyBorder="1" applyAlignment="1">
      <alignment horizontal="center" vertical="center" wrapText="1"/>
    </xf>
    <xf numFmtId="9" fontId="1" fillId="0" borderId="36" xfId="184" applyFont="1" applyFill="1" applyBorder="1" applyAlignment="1">
      <alignment horizontal="center" vertical="center" wrapText="1"/>
    </xf>
    <xf numFmtId="1" fontId="1" fillId="0" borderId="31" xfId="172" applyNumberFormat="1" applyFont="1" applyFill="1" applyBorder="1" applyAlignment="1">
      <alignment horizontal="center" vertical="center" wrapText="1"/>
      <protection/>
    </xf>
    <xf numFmtId="205" fontId="5" fillId="0" borderId="19" xfId="192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05" fontId="5" fillId="0" borderId="20" xfId="192" applyNumberFormat="1" applyFont="1" applyBorder="1" applyAlignment="1">
      <alignment horizontal="center" vertical="center"/>
    </xf>
    <xf numFmtId="1" fontId="1" fillId="0" borderId="37" xfId="172" applyNumberFormat="1" applyFont="1" applyFill="1" applyBorder="1" applyAlignment="1">
      <alignment horizontal="center" vertical="center" wrapText="1"/>
      <protection/>
    </xf>
    <xf numFmtId="1" fontId="1" fillId="0" borderId="38" xfId="172" applyNumberFormat="1" applyFont="1" applyFill="1" applyBorder="1" applyAlignment="1">
      <alignment horizontal="center" vertical="center" wrapText="1"/>
      <protection/>
    </xf>
    <xf numFmtId="1" fontId="1" fillId="0" borderId="19" xfId="172" applyNumberFormat="1" applyFont="1" applyFill="1" applyBorder="1" applyAlignment="1">
      <alignment horizontal="center" vertical="center" wrapText="1"/>
      <protection/>
    </xf>
    <xf numFmtId="0" fontId="4" fillId="0" borderId="39" xfId="172" applyFont="1" applyBorder="1" applyAlignment="1">
      <alignment horizontal="center" vertical="center" wrapText="1"/>
      <protection/>
    </xf>
    <xf numFmtId="3" fontId="4" fillId="0" borderId="40" xfId="172" applyNumberFormat="1" applyFont="1" applyFill="1" applyBorder="1" applyAlignment="1">
      <alignment horizontal="center" vertical="center" wrapText="1"/>
      <protection/>
    </xf>
    <xf numFmtId="3" fontId="4" fillId="0" borderId="37" xfId="172" applyNumberFormat="1" applyFont="1" applyFill="1" applyBorder="1" applyAlignment="1">
      <alignment horizontal="center" vertical="center" wrapText="1"/>
      <protection/>
    </xf>
    <xf numFmtId="3" fontId="4" fillId="0" borderId="39" xfId="172" applyNumberFormat="1" applyFont="1" applyFill="1" applyBorder="1" applyAlignment="1">
      <alignment horizontal="center" vertical="center" wrapText="1"/>
      <protection/>
    </xf>
    <xf numFmtId="1" fontId="58" fillId="56" borderId="38" xfId="172" applyNumberFormat="1" applyFont="1" applyFill="1" applyBorder="1" applyAlignment="1">
      <alignment horizontal="center" vertical="center" wrapText="1"/>
      <protection/>
    </xf>
    <xf numFmtId="9" fontId="58" fillId="56" borderId="38" xfId="184" applyFont="1" applyFill="1" applyBorder="1" applyAlignment="1">
      <alignment horizontal="center" vertical="center" wrapText="1"/>
    </xf>
    <xf numFmtId="1" fontId="58" fillId="56" borderId="19" xfId="172" applyNumberFormat="1" applyFont="1" applyFill="1" applyBorder="1" applyAlignment="1">
      <alignment horizontal="center" vertical="center" wrapText="1"/>
      <protection/>
    </xf>
    <xf numFmtId="9" fontId="58" fillId="56" borderId="19" xfId="184" applyFont="1" applyFill="1" applyBorder="1" applyAlignment="1">
      <alignment horizontal="center" vertical="center" wrapText="1"/>
    </xf>
    <xf numFmtId="182" fontId="1" fillId="0" borderId="41" xfId="172" applyNumberFormat="1" applyFont="1" applyBorder="1" applyAlignment="1">
      <alignment horizontal="center" vertical="center" wrapText="1"/>
      <protection/>
    </xf>
    <xf numFmtId="0" fontId="0" fillId="0" borderId="42" xfId="192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04" fontId="0" fillId="0" borderId="41" xfId="192" applyNumberFormat="1" applyFon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182" fontId="0" fillId="0" borderId="41" xfId="192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9" fillId="56" borderId="48" xfId="0" applyFont="1" applyFill="1" applyBorder="1" applyAlignment="1">
      <alignment horizontal="center" vertical="center"/>
    </xf>
    <xf numFmtId="0" fontId="59" fillId="56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49" xfId="172" applyFont="1" applyBorder="1" applyAlignment="1">
      <alignment horizontal="center" vertical="center" wrapText="1"/>
      <protection/>
    </xf>
    <xf numFmtId="0" fontId="4" fillId="0" borderId="46" xfId="172" applyFont="1" applyBorder="1" applyAlignment="1">
      <alignment horizontal="center" vertical="center" wrapText="1"/>
      <protection/>
    </xf>
    <xf numFmtId="0" fontId="4" fillId="0" borderId="31" xfId="172" applyFont="1" applyBorder="1" applyAlignment="1">
      <alignment horizontal="center" vertical="center"/>
      <protection/>
    </xf>
    <xf numFmtId="3" fontId="4" fillId="0" borderId="31" xfId="172" applyNumberFormat="1" applyFont="1" applyBorder="1" applyAlignment="1">
      <alignment horizontal="center" vertical="center" wrapText="1"/>
      <protection/>
    </xf>
    <xf numFmtId="0" fontId="5" fillId="0" borderId="50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55" borderId="22" xfId="0" applyFont="1" applyFill="1" applyBorder="1" applyAlignment="1">
      <alignment wrapText="1"/>
    </xf>
    <xf numFmtId="0" fontId="0" fillId="55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" fontId="5" fillId="0" borderId="30" xfId="0" applyNumberFormat="1" applyFont="1" applyBorder="1" applyAlignment="1">
      <alignment horizontal="center" vertical="center"/>
    </xf>
    <xf numFmtId="0" fontId="4" fillId="0" borderId="0" xfId="172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55" borderId="51" xfId="0" applyFont="1" applyFill="1" applyBorder="1" applyAlignment="1">
      <alignment/>
    </xf>
    <xf numFmtId="0" fontId="0" fillId="55" borderId="38" xfId="0" applyFont="1" applyFill="1" applyBorder="1" applyAlignment="1">
      <alignment/>
    </xf>
    <xf numFmtId="0" fontId="0" fillId="55" borderId="38" xfId="0" applyFont="1" applyFill="1" applyBorder="1" applyAlignment="1">
      <alignment horizontal="center" vertical="center"/>
    </xf>
    <xf numFmtId="1" fontId="0" fillId="55" borderId="38" xfId="0" applyNumberFormat="1" applyFont="1" applyFill="1" applyBorder="1" applyAlignment="1">
      <alignment horizontal="center" vertical="center"/>
    </xf>
    <xf numFmtId="205" fontId="5" fillId="55" borderId="38" xfId="192" applyNumberFormat="1" applyFont="1" applyFill="1" applyBorder="1" applyAlignment="1">
      <alignment horizontal="center" vertical="center"/>
    </xf>
    <xf numFmtId="0" fontId="5" fillId="55" borderId="52" xfId="0" applyFont="1" applyFill="1" applyBorder="1" applyAlignment="1">
      <alignment horizontal="center" vertical="center"/>
    </xf>
    <xf numFmtId="0" fontId="0" fillId="55" borderId="23" xfId="0" applyFont="1" applyFill="1" applyBorder="1" applyAlignment="1">
      <alignment/>
    </xf>
    <xf numFmtId="0" fontId="0" fillId="55" borderId="19" xfId="0" applyFont="1" applyFill="1" applyBorder="1" applyAlignment="1">
      <alignment/>
    </xf>
    <xf numFmtId="0" fontId="0" fillId="55" borderId="19" xfId="0" applyFont="1" applyFill="1" applyBorder="1" applyAlignment="1">
      <alignment horizontal="center" vertical="center"/>
    </xf>
    <xf numFmtId="1" fontId="0" fillId="55" borderId="19" xfId="0" applyNumberFormat="1" applyFont="1" applyFill="1" applyBorder="1" applyAlignment="1">
      <alignment horizontal="center" vertical="center"/>
    </xf>
    <xf numFmtId="205" fontId="5" fillId="55" borderId="19" xfId="192" applyNumberFormat="1" applyFont="1" applyFill="1" applyBorder="1" applyAlignment="1">
      <alignment horizontal="center" vertical="center"/>
    </xf>
    <xf numFmtId="0" fontId="5" fillId="55" borderId="27" xfId="0" applyFont="1" applyFill="1" applyBorder="1" applyAlignment="1">
      <alignment horizontal="center" vertical="center"/>
    </xf>
    <xf numFmtId="0" fontId="0" fillId="55" borderId="22" xfId="0" applyFont="1" applyFill="1" applyBorder="1" applyAlignment="1">
      <alignment/>
    </xf>
    <xf numFmtId="0" fontId="0" fillId="55" borderId="20" xfId="0" applyFont="1" applyFill="1" applyBorder="1" applyAlignment="1">
      <alignment/>
    </xf>
    <xf numFmtId="0" fontId="0" fillId="55" borderId="20" xfId="0" applyFont="1" applyFill="1" applyBorder="1" applyAlignment="1">
      <alignment horizontal="center" vertical="center"/>
    </xf>
    <xf numFmtId="1" fontId="0" fillId="55" borderId="20" xfId="0" applyNumberFormat="1" applyFont="1" applyFill="1" applyBorder="1" applyAlignment="1">
      <alignment horizontal="center" vertical="center"/>
    </xf>
    <xf numFmtId="205" fontId="5" fillId="55" borderId="20" xfId="192" applyNumberFormat="1" applyFont="1" applyFill="1" applyBorder="1" applyAlignment="1">
      <alignment horizontal="center" vertical="center"/>
    </xf>
    <xf numFmtId="0" fontId="5" fillId="55" borderId="30" xfId="0" applyFont="1" applyFill="1" applyBorder="1" applyAlignment="1">
      <alignment horizontal="center" vertical="center"/>
    </xf>
  </cellXfs>
  <cellStyles count="185">
    <cellStyle name="Normal" xfId="0"/>
    <cellStyle name="0,0&#10;&#10;NA&#10;&#10; 2" xfId="15"/>
    <cellStyle name="0,0&#10;&#10;NA&#10;&#10; 2 2" xfId="16"/>
    <cellStyle name="0,0&#10;&#10;NA&#10;&#10; 2 3" xfId="17"/>
    <cellStyle name="0,0&#13;&#10;NA&#13;&#10;" xfId="18"/>
    <cellStyle name="0,0&#13;&#10;NA&#13;&#10; 2" xfId="19"/>
    <cellStyle name="0,0&#13;&#10;NA&#13;&#10; 3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60% - Акцент1" xfId="57"/>
    <cellStyle name="60% - Акцент1 2" xfId="58"/>
    <cellStyle name="60% - Акцент1 3" xfId="59"/>
    <cellStyle name="60% - Акцент2" xfId="60"/>
    <cellStyle name="60% - Акцент2 2" xfId="61"/>
    <cellStyle name="60% - Акцент2 3" xfId="62"/>
    <cellStyle name="60% - Акцент3" xfId="63"/>
    <cellStyle name="60% - Акцент3 2" xfId="64"/>
    <cellStyle name="60% - Акцент3 3" xfId="65"/>
    <cellStyle name="60% - Акцент4" xfId="66"/>
    <cellStyle name="60% - Акцент4 2" xfId="67"/>
    <cellStyle name="60% - Акцент4 3" xfId="68"/>
    <cellStyle name="60% - Акцент5" xfId="69"/>
    <cellStyle name="60% - Акцент5 2" xfId="70"/>
    <cellStyle name="60% - Акцент5 3" xfId="71"/>
    <cellStyle name="60% - Акцент6" xfId="72"/>
    <cellStyle name="60% - Акцент6 2" xfId="73"/>
    <cellStyle name="60% - Акцент6 3" xfId="74"/>
    <cellStyle name="Currency 2" xfId="75"/>
    <cellStyle name="Currency_Trend and Trade" xfId="76"/>
    <cellStyle name="Normal 2" xfId="77"/>
    <cellStyle name="Normal 2 2" xfId="78"/>
    <cellStyle name="Normal 2 2 2" xfId="79"/>
    <cellStyle name="Normal 2 3" xfId="80"/>
    <cellStyle name="Normal 2 3 2" xfId="81"/>
    <cellStyle name="Normal 2 4" xfId="82"/>
    <cellStyle name="Normal 3" xfId="83"/>
    <cellStyle name="Normal 3 2" xfId="84"/>
    <cellStyle name="Normal 4" xfId="85"/>
    <cellStyle name="Normal 4 2" xfId="86"/>
    <cellStyle name="Normal_Book1" xfId="87"/>
    <cellStyle name="Percent 2" xfId="88"/>
    <cellStyle name="Percent 3" xfId="89"/>
    <cellStyle name="Percent 4" xfId="90"/>
    <cellStyle name="Standard_Tabelle1" xfId="91"/>
    <cellStyle name="Styl 1" xfId="92"/>
    <cellStyle name="Style 1" xfId="93"/>
    <cellStyle name="Style 1 2" xfId="94"/>
    <cellStyle name="Акцент1" xfId="95"/>
    <cellStyle name="Акцент1 2" xfId="96"/>
    <cellStyle name="Акцент1 3" xfId="97"/>
    <cellStyle name="Акцент2" xfId="98"/>
    <cellStyle name="Акцент2 2" xfId="99"/>
    <cellStyle name="Акцент2 3" xfId="100"/>
    <cellStyle name="Акцент3" xfId="101"/>
    <cellStyle name="Акцент3 2" xfId="102"/>
    <cellStyle name="Акцент3 3" xfId="103"/>
    <cellStyle name="Акцент4" xfId="104"/>
    <cellStyle name="Акцент4 2" xfId="105"/>
    <cellStyle name="Акцент4 3" xfId="106"/>
    <cellStyle name="Акцент5" xfId="107"/>
    <cellStyle name="Акцент5 2" xfId="108"/>
    <cellStyle name="Акцент5 3" xfId="109"/>
    <cellStyle name="Акцент6" xfId="110"/>
    <cellStyle name="Акцент6 2" xfId="111"/>
    <cellStyle name="Акцент6 3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Гиперссылка 2 2" xfId="124"/>
    <cellStyle name="Гиперссылка 3" xfId="125"/>
    <cellStyle name="Гиперссылка 3 2" xfId="126"/>
    <cellStyle name="Гиперссылка_Дилер-Розница" xfId="127"/>
    <cellStyle name="Currency" xfId="128"/>
    <cellStyle name="Currency [0]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Итог" xfId="142"/>
    <cellStyle name="Итог 2" xfId="143"/>
    <cellStyle name="Итог 3" xfId="144"/>
    <cellStyle name="Контрольная ячейка" xfId="145"/>
    <cellStyle name="Контрольная ячейка 2" xfId="146"/>
    <cellStyle name="Контрольная ячейка 3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Нейтральный 3" xfId="153"/>
    <cellStyle name="Обычный 2" xfId="154"/>
    <cellStyle name="Обычный 2 2" xfId="155"/>
    <cellStyle name="Обычный 2 2 2" xfId="156"/>
    <cellStyle name="Обычный 2 2 2 2" xfId="157"/>
    <cellStyle name="Обычный 2 2 3" xfId="158"/>
    <cellStyle name="Обычный 2 3" xfId="159"/>
    <cellStyle name="Обычный 2 4" xfId="160"/>
    <cellStyle name="Обычный 3" xfId="161"/>
    <cellStyle name="Обычный 3 2" xfId="162"/>
    <cellStyle name="Обычный 4" xfId="163"/>
    <cellStyle name="Обычный 4 2" xfId="164"/>
    <cellStyle name="Обычный 5" xfId="165"/>
    <cellStyle name="Обычный 5 2" xfId="166"/>
    <cellStyle name="Обычный 6" xfId="167"/>
    <cellStyle name="Обычный 6 2" xfId="168"/>
    <cellStyle name="Обычный 7" xfId="169"/>
    <cellStyle name="Обычный 7 2" xfId="170"/>
    <cellStyle name="Обычный 8" xfId="171"/>
    <cellStyle name="Обычный_Price Holzdorf dealer" xfId="172"/>
    <cellStyle name="Обычный_Дилер-Розница" xfId="173"/>
    <cellStyle name="Followed Hyperlink" xfId="174"/>
    <cellStyle name="Плохой" xfId="175"/>
    <cellStyle name="Плохой 2" xfId="176"/>
    <cellStyle name="Плохой 3" xfId="177"/>
    <cellStyle name="Пояснение" xfId="178"/>
    <cellStyle name="Пояснение 2" xfId="179"/>
    <cellStyle name="Пояснение 3" xfId="180"/>
    <cellStyle name="Примечание" xfId="181"/>
    <cellStyle name="Примечание 2" xfId="182"/>
    <cellStyle name="Примечание 3" xfId="183"/>
    <cellStyle name="Percent" xfId="184"/>
    <cellStyle name="Процентный 2" xfId="185"/>
    <cellStyle name="Связанная ячейка" xfId="186"/>
    <cellStyle name="Связанная ячейка 2" xfId="187"/>
    <cellStyle name="Связанная ячейка 3" xfId="188"/>
    <cellStyle name="Текст предупреждения" xfId="189"/>
    <cellStyle name="Текст предупреждения 2" xfId="190"/>
    <cellStyle name="Текст предупреждения 3" xfId="191"/>
    <cellStyle name="Comma" xfId="192"/>
    <cellStyle name="Comma [0]" xfId="193"/>
    <cellStyle name="Финансовый 2" xfId="194"/>
    <cellStyle name="Финансовый 3" xfId="195"/>
    <cellStyle name="Хороший" xfId="196"/>
    <cellStyle name="Хороший 2" xfId="197"/>
    <cellStyle name="Хороший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7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2447925</xdr:colOff>
      <xdr:row>3</xdr:row>
      <xdr:rowOff>114300</xdr:rowOff>
    </xdr:to>
    <xdr:pic>
      <xdr:nvPicPr>
        <xdr:cNvPr id="1" name="Рисунок 28" descr="Шаблон_Integr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438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142875</xdr:rowOff>
    </xdr:from>
    <xdr:to>
      <xdr:col>1</xdr:col>
      <xdr:colOff>1600200</xdr:colOff>
      <xdr:row>17</xdr:row>
      <xdr:rowOff>266700</xdr:rowOff>
    </xdr:to>
    <xdr:pic>
      <xdr:nvPicPr>
        <xdr:cNvPr id="2" name="Рисунок 21" descr="http://www.maksiplast.ru/images/categories/15/small/00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4876800"/>
          <a:ext cx="1533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161925</xdr:rowOff>
    </xdr:from>
    <xdr:to>
      <xdr:col>1</xdr:col>
      <xdr:colOff>1590675</xdr:colOff>
      <xdr:row>9</xdr:row>
      <xdr:rowOff>257175</xdr:rowOff>
    </xdr:to>
    <xdr:pic>
      <xdr:nvPicPr>
        <xdr:cNvPr id="3" name="Рисунок 22" descr="http://www.maksiplast.ru/images/categories/15/small/02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4600" y="1562100"/>
          <a:ext cx="15240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104775</xdr:rowOff>
    </xdr:from>
    <xdr:to>
      <xdr:col>1</xdr:col>
      <xdr:colOff>1628775</xdr:colOff>
      <xdr:row>13</xdr:row>
      <xdr:rowOff>266700</xdr:rowOff>
    </xdr:to>
    <xdr:pic>
      <xdr:nvPicPr>
        <xdr:cNvPr id="4" name="Рисунок 23" descr="http://www.maksiplast.ru/images/categories/15/small/dsc0018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3257550"/>
          <a:ext cx="15621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57150</xdr:rowOff>
    </xdr:from>
    <xdr:to>
      <xdr:col>1</xdr:col>
      <xdr:colOff>1619250</xdr:colOff>
      <xdr:row>22</xdr:row>
      <xdr:rowOff>247650</xdr:rowOff>
    </xdr:to>
    <xdr:pic>
      <xdr:nvPicPr>
        <xdr:cNvPr id="5" name="Рисунок 25" descr="http://www.maksiplast.ru/images/categories/15/small/zabor_07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810500"/>
          <a:ext cx="1552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47625</xdr:rowOff>
    </xdr:from>
    <xdr:to>
      <xdr:col>1</xdr:col>
      <xdr:colOff>1609725</xdr:colOff>
      <xdr:row>19</xdr:row>
      <xdr:rowOff>533400</xdr:rowOff>
    </xdr:to>
    <xdr:pic>
      <xdr:nvPicPr>
        <xdr:cNvPr id="6" name="Рисунок 28" descr="http://www.maksiplast.ru/images/categories/15/small/xxx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95550" y="6562725"/>
          <a:ext cx="1562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104775</xdr:rowOff>
    </xdr:from>
    <xdr:to>
      <xdr:col>1</xdr:col>
      <xdr:colOff>1562100</xdr:colOff>
      <xdr:row>32</xdr:row>
      <xdr:rowOff>314325</xdr:rowOff>
    </xdr:to>
    <xdr:pic>
      <xdr:nvPicPr>
        <xdr:cNvPr id="7" name="Рисунок 30" descr="http://www.maksiplast.ru/images/categories/15/small/xxx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95550" y="11925300"/>
          <a:ext cx="1514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26</xdr:row>
      <xdr:rowOff>123825</xdr:rowOff>
    </xdr:from>
    <xdr:to>
      <xdr:col>1</xdr:col>
      <xdr:colOff>1619250</xdr:colOff>
      <xdr:row>29</xdr:row>
      <xdr:rowOff>285750</xdr:rowOff>
    </xdr:to>
    <xdr:pic>
      <xdr:nvPicPr>
        <xdr:cNvPr id="8" name="Рисунок 31" descr="http://www.maksiplast.ru/images/categories/15/small/00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52700" y="10248900"/>
          <a:ext cx="1514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28575</xdr:rowOff>
    </xdr:from>
    <xdr:to>
      <xdr:col>1</xdr:col>
      <xdr:colOff>1609725</xdr:colOff>
      <xdr:row>25</xdr:row>
      <xdr:rowOff>190500</xdr:rowOff>
    </xdr:to>
    <xdr:pic>
      <xdr:nvPicPr>
        <xdr:cNvPr id="9" name="Рисунок 10" descr="  » Click to zoom -&gt;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0" y="9096375"/>
          <a:ext cx="1581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25">
      <selection activeCell="P31" sqref="P31"/>
    </sheetView>
  </sheetViews>
  <sheetFormatPr defaultColWidth="9.140625" defaultRowHeight="12.75"/>
  <cols>
    <col min="1" max="1" width="36.7109375" style="0" customWidth="1"/>
    <col min="2" max="2" width="25.00390625" style="0" customWidth="1"/>
    <col min="4" max="4" width="8.421875" style="0" customWidth="1"/>
    <col min="5" max="5" width="10.00390625" style="6" hidden="1" customWidth="1"/>
    <col min="6" max="7" width="10.7109375" style="6" hidden="1" customWidth="1"/>
    <col min="8" max="8" width="11.28125" style="6" customWidth="1"/>
    <col min="9" max="9" width="9.140625" style="68" customWidth="1"/>
    <col min="10" max="10" width="0" style="6" hidden="1" customWidth="1"/>
    <col min="11" max="11" width="11.00390625" style="6" hidden="1" customWidth="1"/>
    <col min="12" max="12" width="0" style="6" hidden="1" customWidth="1"/>
    <col min="13" max="13" width="10.421875" style="6" hidden="1" customWidth="1"/>
    <col min="14" max="14" width="10.8515625" style="6" hidden="1" customWidth="1"/>
  </cols>
  <sheetData>
    <row r="1" ht="14.25">
      <c r="H1" s="19"/>
    </row>
    <row r="2" ht="12.75">
      <c r="H2" s="20"/>
    </row>
    <row r="3" ht="12.75">
      <c r="H3" s="20"/>
    </row>
    <row r="4" ht="12.75">
      <c r="H4" s="21"/>
    </row>
    <row r="5" spans="1:14" ht="18.75" thickBot="1">
      <c r="A5" s="11" t="s">
        <v>15</v>
      </c>
      <c r="H5" s="22"/>
      <c r="J5" s="83" t="s">
        <v>5</v>
      </c>
      <c r="K5" s="83"/>
      <c r="L5" s="84" t="s">
        <v>9</v>
      </c>
      <c r="M5" s="84"/>
      <c r="N5" s="84"/>
    </row>
    <row r="6" spans="1:14" ht="39" thickBot="1">
      <c r="A6" s="73" t="s">
        <v>1</v>
      </c>
      <c r="B6" s="74" t="s">
        <v>2</v>
      </c>
      <c r="C6" s="75" t="s">
        <v>3</v>
      </c>
      <c r="D6" s="75" t="s">
        <v>4</v>
      </c>
      <c r="E6" s="76"/>
      <c r="F6" s="76" t="s">
        <v>46</v>
      </c>
      <c r="G6" s="76" t="s">
        <v>45</v>
      </c>
      <c r="H6" s="76" t="s">
        <v>47</v>
      </c>
      <c r="I6" s="77" t="s">
        <v>45</v>
      </c>
      <c r="J6" s="10" t="s">
        <v>19</v>
      </c>
      <c r="K6" s="46" t="s">
        <v>10</v>
      </c>
      <c r="L6" s="47" t="s">
        <v>6</v>
      </c>
      <c r="M6" s="48" t="s">
        <v>7</v>
      </c>
      <c r="N6" s="49" t="s">
        <v>8</v>
      </c>
    </row>
    <row r="7" spans="1:14" ht="39" thickBot="1">
      <c r="A7" s="13" t="s">
        <v>16</v>
      </c>
      <c r="B7" s="5"/>
      <c r="C7" s="8" t="s">
        <v>13</v>
      </c>
      <c r="D7" s="85" t="s">
        <v>12</v>
      </c>
      <c r="E7" s="15">
        <f aca="true" t="shared" si="0" ref="E7:E36">K7*1.1</f>
        <v>5016.962500000001</v>
      </c>
      <c r="F7" s="15">
        <f>E7*1.15</f>
        <v>5769.506875</v>
      </c>
      <c r="G7" s="15">
        <f>ROUND(F7/2.5/10,0)*10</f>
        <v>2310</v>
      </c>
      <c r="H7" s="23">
        <f aca="true" t="shared" si="1" ref="H7:H33">F7*1.3</f>
        <v>7500.3589375</v>
      </c>
      <c r="I7" s="69">
        <f>ROUND(H7/2.5/10,0)*10</f>
        <v>3000</v>
      </c>
      <c r="J7" s="54">
        <v>4262.5</v>
      </c>
      <c r="K7" s="24">
        <f>J7*1.07</f>
        <v>4560.875</v>
      </c>
      <c r="L7" s="25">
        <f>E7/K7-1</f>
        <v>0.10000000000000009</v>
      </c>
      <c r="M7" s="25">
        <f>F7/K7-1</f>
        <v>0.2649999999999999</v>
      </c>
      <c r="N7" s="26">
        <f aca="true" t="shared" si="2" ref="N7:N36">H7/K7-1</f>
        <v>0.6445000000000001</v>
      </c>
    </row>
    <row r="8" spans="1:14" ht="39" thickBot="1">
      <c r="A8" s="12" t="s">
        <v>17</v>
      </c>
      <c r="B8" s="1"/>
      <c r="C8" s="3" t="s">
        <v>0</v>
      </c>
      <c r="D8" s="86"/>
      <c r="E8" s="17">
        <f t="shared" si="0"/>
        <v>1003.3925000000002</v>
      </c>
      <c r="F8" s="17">
        <f aca="true" t="shared" si="3" ref="F8:F34">E8*1.15</f>
        <v>1153.9013750000001</v>
      </c>
      <c r="G8" s="17"/>
      <c r="H8" s="40">
        <f t="shared" si="1"/>
        <v>1500.0717875000003</v>
      </c>
      <c r="I8" s="70"/>
      <c r="J8" s="55">
        <v>852.5</v>
      </c>
      <c r="K8" s="24">
        <f aca="true" t="shared" si="4" ref="K8:K36">J8*1.07</f>
        <v>912.1750000000001</v>
      </c>
      <c r="L8" s="27">
        <f>E8/K8-1</f>
        <v>0.10000000000000009</v>
      </c>
      <c r="M8" s="27">
        <f>F8/K8-1</f>
        <v>0.2650000000000001</v>
      </c>
      <c r="N8" s="28">
        <f t="shared" si="2"/>
        <v>0.6445000000000001</v>
      </c>
    </row>
    <row r="9" spans="1:14" ht="30.75" customHeight="1" thickBot="1">
      <c r="A9" s="14" t="s">
        <v>31</v>
      </c>
      <c r="B9" s="1"/>
      <c r="C9" s="3" t="s">
        <v>0</v>
      </c>
      <c r="D9" s="86"/>
      <c r="E9" s="17">
        <f t="shared" si="0"/>
        <v>3986.4990000000007</v>
      </c>
      <c r="F9" s="17">
        <f t="shared" si="3"/>
        <v>4584.47385</v>
      </c>
      <c r="G9" s="17"/>
      <c r="H9" s="40">
        <f t="shared" si="1"/>
        <v>5959.816005000001</v>
      </c>
      <c r="I9" s="70"/>
      <c r="J9" s="56">
        <v>3387</v>
      </c>
      <c r="K9" s="24">
        <f t="shared" si="4"/>
        <v>3624.09</v>
      </c>
      <c r="L9" s="27">
        <f>E9/K9-1</f>
        <v>0.10000000000000009</v>
      </c>
      <c r="M9" s="27">
        <f>F9/K9-1</f>
        <v>0.2650000000000001</v>
      </c>
      <c r="N9" s="28">
        <f t="shared" si="2"/>
        <v>0.6445000000000001</v>
      </c>
    </row>
    <row r="10" spans="1:14" ht="29.25" customHeight="1" thickBot="1">
      <c r="A10" s="78" t="s">
        <v>32</v>
      </c>
      <c r="B10" s="2"/>
      <c r="C10" s="4" t="s">
        <v>11</v>
      </c>
      <c r="D10" s="87"/>
      <c r="E10" s="41">
        <f t="shared" si="0"/>
        <v>8528.542000000001</v>
      </c>
      <c r="F10" s="41">
        <f t="shared" si="3"/>
        <v>9807.8233</v>
      </c>
      <c r="G10" s="41"/>
      <c r="H10" s="42">
        <f t="shared" si="1"/>
        <v>12750.17029</v>
      </c>
      <c r="I10" s="72"/>
      <c r="J10" s="57">
        <v>7246</v>
      </c>
      <c r="K10" s="24">
        <f t="shared" si="4"/>
        <v>7753.22</v>
      </c>
      <c r="L10" s="29">
        <f>E10/K10-1</f>
        <v>0.10000000000000009</v>
      </c>
      <c r="M10" s="29">
        <f>F10/K10-1</f>
        <v>0.2649999999999999</v>
      </c>
      <c r="N10" s="30">
        <f t="shared" si="2"/>
        <v>0.6444999999999999</v>
      </c>
    </row>
    <row r="11" spans="1:14" ht="39" thickBot="1">
      <c r="A11" s="13" t="s">
        <v>18</v>
      </c>
      <c r="B11" s="5"/>
      <c r="C11" s="8" t="s">
        <v>13</v>
      </c>
      <c r="D11" s="85" t="s">
        <v>12</v>
      </c>
      <c r="E11" s="15">
        <f t="shared" si="0"/>
        <v>5016.962500000001</v>
      </c>
      <c r="F11" s="15">
        <f t="shared" si="3"/>
        <v>5769.506875</v>
      </c>
      <c r="G11" s="15">
        <f>ROUND(F11/2.5/10,0)*10</f>
        <v>2310</v>
      </c>
      <c r="H11" s="23">
        <f t="shared" si="1"/>
        <v>7500.3589375</v>
      </c>
      <c r="I11" s="69">
        <f>ROUND(H11/2.5/10,0)*10</f>
        <v>3000</v>
      </c>
      <c r="J11" s="58">
        <v>4262.5</v>
      </c>
      <c r="K11" s="24">
        <f t="shared" si="4"/>
        <v>4560.875</v>
      </c>
      <c r="L11" s="25">
        <f aca="true" t="shared" si="5" ref="L11:L32">E11/K11-1</f>
        <v>0.10000000000000009</v>
      </c>
      <c r="M11" s="25">
        <f aca="true" t="shared" si="6" ref="M11:M32">F11/K11-1</f>
        <v>0.2649999999999999</v>
      </c>
      <c r="N11" s="26">
        <f t="shared" si="2"/>
        <v>0.6445000000000001</v>
      </c>
    </row>
    <row r="12" spans="1:14" ht="39" thickBot="1">
      <c r="A12" s="12" t="s">
        <v>17</v>
      </c>
      <c r="B12" s="1"/>
      <c r="C12" s="3" t="s">
        <v>0</v>
      </c>
      <c r="D12" s="86"/>
      <c r="E12" s="17">
        <f t="shared" si="0"/>
        <v>1003.3925000000002</v>
      </c>
      <c r="F12" s="17">
        <f t="shared" si="3"/>
        <v>1153.9013750000001</v>
      </c>
      <c r="G12" s="17"/>
      <c r="H12" s="40">
        <f t="shared" si="1"/>
        <v>1500.0717875000003</v>
      </c>
      <c r="I12" s="70"/>
      <c r="J12" s="59">
        <v>852.5</v>
      </c>
      <c r="K12" s="24">
        <f t="shared" si="4"/>
        <v>912.1750000000001</v>
      </c>
      <c r="L12" s="27">
        <f t="shared" si="5"/>
        <v>0.10000000000000009</v>
      </c>
      <c r="M12" s="27">
        <f t="shared" si="6"/>
        <v>0.2650000000000001</v>
      </c>
      <c r="N12" s="28">
        <f t="shared" si="2"/>
        <v>0.6445000000000001</v>
      </c>
    </row>
    <row r="13" spans="1:14" ht="21.75" customHeight="1" thickBot="1">
      <c r="A13" s="14" t="s">
        <v>31</v>
      </c>
      <c r="B13" s="1"/>
      <c r="C13" s="3" t="s">
        <v>0</v>
      </c>
      <c r="D13" s="86"/>
      <c r="E13" s="17">
        <f t="shared" si="0"/>
        <v>3986.4990000000007</v>
      </c>
      <c r="F13" s="17">
        <f t="shared" si="3"/>
        <v>4584.47385</v>
      </c>
      <c r="G13" s="17"/>
      <c r="H13" s="40">
        <f t="shared" si="1"/>
        <v>5959.816005000001</v>
      </c>
      <c r="I13" s="70"/>
      <c r="J13" s="56">
        <v>3387</v>
      </c>
      <c r="K13" s="24">
        <f t="shared" si="4"/>
        <v>3624.09</v>
      </c>
      <c r="L13" s="27">
        <f t="shared" si="5"/>
        <v>0.10000000000000009</v>
      </c>
      <c r="M13" s="27">
        <f t="shared" si="6"/>
        <v>0.2650000000000001</v>
      </c>
      <c r="N13" s="28">
        <f t="shared" si="2"/>
        <v>0.6445000000000001</v>
      </c>
    </row>
    <row r="14" spans="1:14" ht="24.75" customHeight="1" thickBot="1">
      <c r="A14" s="79" t="s">
        <v>33</v>
      </c>
      <c r="B14" s="2"/>
      <c r="C14" s="4" t="s">
        <v>11</v>
      </c>
      <c r="D14" s="87"/>
      <c r="E14" s="41">
        <f t="shared" si="0"/>
        <v>8528.542000000001</v>
      </c>
      <c r="F14" s="41">
        <f t="shared" si="3"/>
        <v>9807.8233</v>
      </c>
      <c r="G14" s="41"/>
      <c r="H14" s="42">
        <f t="shared" si="1"/>
        <v>12750.17029</v>
      </c>
      <c r="I14" s="72"/>
      <c r="J14" s="57">
        <v>7246</v>
      </c>
      <c r="K14" s="24">
        <f t="shared" si="4"/>
        <v>7753.22</v>
      </c>
      <c r="L14" s="27">
        <f t="shared" si="5"/>
        <v>0.10000000000000009</v>
      </c>
      <c r="M14" s="27">
        <f t="shared" si="6"/>
        <v>0.2649999999999999</v>
      </c>
      <c r="N14" s="28">
        <f t="shared" si="2"/>
        <v>0.6444999999999999</v>
      </c>
    </row>
    <row r="15" spans="1:14" ht="51.75" thickBot="1">
      <c r="A15" s="13" t="s">
        <v>20</v>
      </c>
      <c r="B15" s="5"/>
      <c r="C15" s="8" t="s">
        <v>13</v>
      </c>
      <c r="D15" s="85" t="s">
        <v>12</v>
      </c>
      <c r="E15" s="15">
        <f t="shared" si="0"/>
        <v>5016.962500000001</v>
      </c>
      <c r="F15" s="15">
        <f t="shared" si="3"/>
        <v>5769.506875</v>
      </c>
      <c r="G15" s="15">
        <f>ROUND(F15/2.5/10,0)*10</f>
        <v>2310</v>
      </c>
      <c r="H15" s="23">
        <f t="shared" si="1"/>
        <v>7500.3589375</v>
      </c>
      <c r="I15" s="69">
        <f>ROUND(H15/2.5/10,0)*10</f>
        <v>3000</v>
      </c>
      <c r="J15" s="60">
        <v>4262.5</v>
      </c>
      <c r="K15" s="24">
        <f t="shared" si="4"/>
        <v>4560.875</v>
      </c>
      <c r="L15" s="25">
        <f t="shared" si="5"/>
        <v>0.10000000000000009</v>
      </c>
      <c r="M15" s="25">
        <f t="shared" si="6"/>
        <v>0.2649999999999999</v>
      </c>
      <c r="N15" s="26">
        <f t="shared" si="2"/>
        <v>0.6445000000000001</v>
      </c>
    </row>
    <row r="16" spans="1:14" ht="39" thickBot="1">
      <c r="A16" s="12" t="s">
        <v>17</v>
      </c>
      <c r="B16" s="1"/>
      <c r="C16" s="3" t="s">
        <v>0</v>
      </c>
      <c r="D16" s="86"/>
      <c r="E16" s="17">
        <f t="shared" si="0"/>
        <v>1003.3925000000002</v>
      </c>
      <c r="F16" s="17">
        <f t="shared" si="3"/>
        <v>1153.9013750000001</v>
      </c>
      <c r="G16" s="17"/>
      <c r="H16" s="40">
        <f t="shared" si="1"/>
        <v>1500.0717875000003</v>
      </c>
      <c r="I16" s="70"/>
      <c r="J16" s="55">
        <v>852.5</v>
      </c>
      <c r="K16" s="24">
        <f t="shared" si="4"/>
        <v>912.1750000000001</v>
      </c>
      <c r="L16" s="27">
        <f t="shared" si="5"/>
        <v>0.10000000000000009</v>
      </c>
      <c r="M16" s="27">
        <f t="shared" si="6"/>
        <v>0.2650000000000001</v>
      </c>
      <c r="N16" s="28">
        <f t="shared" si="2"/>
        <v>0.6445000000000001</v>
      </c>
    </row>
    <row r="17" spans="1:14" ht="19.5" customHeight="1" thickBot="1">
      <c r="A17" s="16" t="s">
        <v>31</v>
      </c>
      <c r="B17" s="1"/>
      <c r="C17" s="3" t="s">
        <v>0</v>
      </c>
      <c r="D17" s="86"/>
      <c r="E17" s="17">
        <f t="shared" si="0"/>
        <v>3986.4990000000007</v>
      </c>
      <c r="F17" s="17">
        <f t="shared" si="3"/>
        <v>4584.47385</v>
      </c>
      <c r="G17" s="17"/>
      <c r="H17" s="40">
        <f t="shared" si="1"/>
        <v>5959.816005000001</v>
      </c>
      <c r="I17" s="70"/>
      <c r="J17" s="56">
        <v>3387</v>
      </c>
      <c r="K17" s="24">
        <f t="shared" si="4"/>
        <v>3624.09</v>
      </c>
      <c r="L17" s="27">
        <f t="shared" si="5"/>
        <v>0.10000000000000009</v>
      </c>
      <c r="M17" s="27">
        <f t="shared" si="6"/>
        <v>0.2650000000000001</v>
      </c>
      <c r="N17" s="28">
        <f t="shared" si="2"/>
        <v>0.6445000000000001</v>
      </c>
    </row>
    <row r="18" spans="1:14" ht="30" customHeight="1" thickBot="1">
      <c r="A18" s="78" t="s">
        <v>33</v>
      </c>
      <c r="B18" s="2"/>
      <c r="C18" s="4" t="s">
        <v>11</v>
      </c>
      <c r="D18" s="87"/>
      <c r="E18" s="41">
        <f t="shared" si="0"/>
        <v>8528.542000000001</v>
      </c>
      <c r="F18" s="41">
        <f t="shared" si="3"/>
        <v>9807.8233</v>
      </c>
      <c r="G18" s="41"/>
      <c r="H18" s="42">
        <f t="shared" si="1"/>
        <v>12750.17029</v>
      </c>
      <c r="I18" s="72"/>
      <c r="J18" s="57">
        <v>7246</v>
      </c>
      <c r="K18" s="24">
        <f t="shared" si="4"/>
        <v>7753.22</v>
      </c>
      <c r="L18" s="27">
        <f t="shared" si="5"/>
        <v>0.10000000000000009</v>
      </c>
      <c r="M18" s="27">
        <f t="shared" si="6"/>
        <v>0.2649999999999999</v>
      </c>
      <c r="N18" s="28">
        <f t="shared" si="2"/>
        <v>0.6444999999999999</v>
      </c>
    </row>
    <row r="19" spans="1:14" ht="48.75" customHeight="1" thickBot="1">
      <c r="A19" s="18" t="s">
        <v>29</v>
      </c>
      <c r="B19" s="5"/>
      <c r="C19" s="8" t="s">
        <v>13</v>
      </c>
      <c r="D19" s="85" t="s">
        <v>12</v>
      </c>
      <c r="E19" s="15">
        <f t="shared" si="0"/>
        <v>1698.9995000000001</v>
      </c>
      <c r="F19" s="15">
        <f t="shared" si="3"/>
        <v>1953.8494249999999</v>
      </c>
      <c r="G19" s="15">
        <f>ROUND(F19/2.5/10,0)*10</f>
        <v>780</v>
      </c>
      <c r="H19" s="23">
        <f t="shared" si="1"/>
        <v>2540.0042525</v>
      </c>
      <c r="I19" s="69">
        <f>ROUND(H19/2.5/10,0)*10</f>
        <v>1020</v>
      </c>
      <c r="J19" s="61">
        <v>1443.5</v>
      </c>
      <c r="K19" s="24">
        <f t="shared" si="4"/>
        <v>1544.545</v>
      </c>
      <c r="L19" s="25">
        <f t="shared" si="5"/>
        <v>0.10000000000000009</v>
      </c>
      <c r="M19" s="25">
        <f t="shared" si="6"/>
        <v>0.2649999999999999</v>
      </c>
      <c r="N19" s="26">
        <f t="shared" si="2"/>
        <v>0.6444999999999999</v>
      </c>
    </row>
    <row r="20" spans="1:14" ht="48.75" customHeight="1" thickBot="1">
      <c r="A20" s="80" t="s">
        <v>25</v>
      </c>
      <c r="B20" s="2"/>
      <c r="C20" s="4" t="s">
        <v>0</v>
      </c>
      <c r="D20" s="87"/>
      <c r="E20" s="41">
        <f t="shared" si="0"/>
        <v>344.27250000000004</v>
      </c>
      <c r="F20" s="41">
        <f t="shared" si="3"/>
        <v>395.91337500000003</v>
      </c>
      <c r="G20" s="41"/>
      <c r="H20" s="42">
        <f t="shared" si="1"/>
        <v>514.6873875000001</v>
      </c>
      <c r="I20" s="72"/>
      <c r="J20" s="57">
        <v>292.5</v>
      </c>
      <c r="K20" s="39">
        <f t="shared" si="4"/>
        <v>312.975</v>
      </c>
      <c r="L20" s="29">
        <f t="shared" si="5"/>
        <v>0.10000000000000009</v>
      </c>
      <c r="M20" s="29">
        <f t="shared" si="6"/>
        <v>0.2649999999999999</v>
      </c>
      <c r="N20" s="30">
        <f t="shared" si="2"/>
        <v>0.6445000000000003</v>
      </c>
    </row>
    <row r="21" spans="1:14" ht="45.75" customHeight="1">
      <c r="A21" s="13" t="s">
        <v>30</v>
      </c>
      <c r="B21" s="5"/>
      <c r="C21" s="8" t="s">
        <v>13</v>
      </c>
      <c r="D21" s="85" t="s">
        <v>12</v>
      </c>
      <c r="E21" s="15">
        <f t="shared" si="0"/>
        <v>3702.2535000000007</v>
      </c>
      <c r="F21" s="15">
        <f t="shared" si="3"/>
        <v>4257.591525000001</v>
      </c>
      <c r="G21" s="15">
        <f>ROUND(F21/2.5/10,0)*10</f>
        <v>1700</v>
      </c>
      <c r="H21" s="23">
        <f t="shared" si="1"/>
        <v>5534.868982500001</v>
      </c>
      <c r="I21" s="69">
        <f>ROUND(H21/2.5/10,0)*10</f>
        <v>2210</v>
      </c>
      <c r="J21" s="61">
        <v>3145.5</v>
      </c>
      <c r="K21" s="24">
        <f t="shared" si="4"/>
        <v>3365.6850000000004</v>
      </c>
      <c r="L21" s="25">
        <f t="shared" si="5"/>
        <v>0.10000000000000009</v>
      </c>
      <c r="M21" s="25">
        <f t="shared" si="6"/>
        <v>0.2650000000000001</v>
      </c>
      <c r="N21" s="26">
        <f t="shared" si="2"/>
        <v>0.6445000000000001</v>
      </c>
    </row>
    <row r="22" spans="1:14" ht="33.75" customHeight="1">
      <c r="A22" s="12" t="s">
        <v>26</v>
      </c>
      <c r="B22" s="1"/>
      <c r="C22" s="3" t="s">
        <v>0</v>
      </c>
      <c r="D22" s="86"/>
      <c r="E22" s="17">
        <f t="shared" si="0"/>
        <v>876.2765</v>
      </c>
      <c r="F22" s="17">
        <f t="shared" si="3"/>
        <v>1007.717975</v>
      </c>
      <c r="G22" s="17"/>
      <c r="H22" s="40">
        <f t="shared" si="1"/>
        <v>1310.0333675000002</v>
      </c>
      <c r="I22" s="71" t="s">
        <v>14</v>
      </c>
      <c r="J22" s="56">
        <v>744.5</v>
      </c>
      <c r="K22" s="45">
        <f t="shared" si="4"/>
        <v>796.615</v>
      </c>
      <c r="L22" s="27">
        <f t="shared" si="5"/>
        <v>0.10000000000000009</v>
      </c>
      <c r="M22" s="27">
        <f t="shared" si="6"/>
        <v>0.2650000000000001</v>
      </c>
      <c r="N22" s="28">
        <f t="shared" si="2"/>
        <v>0.6445000000000003</v>
      </c>
    </row>
    <row r="23" spans="1:14" ht="24" customHeight="1" thickBot="1">
      <c r="A23" s="81" t="s">
        <v>37</v>
      </c>
      <c r="B23" s="2"/>
      <c r="C23" s="4"/>
      <c r="D23" s="87"/>
      <c r="E23" s="41">
        <f t="shared" si="0"/>
        <v>2475.231</v>
      </c>
      <c r="F23" s="41">
        <f t="shared" si="3"/>
        <v>2846.51565</v>
      </c>
      <c r="G23" s="41"/>
      <c r="H23" s="42">
        <f t="shared" si="1"/>
        <v>3700.4703449999997</v>
      </c>
      <c r="I23" s="82" t="s">
        <v>14</v>
      </c>
      <c r="J23" s="56">
        <v>2103</v>
      </c>
      <c r="K23" s="45">
        <f t="shared" si="4"/>
        <v>2250.21</v>
      </c>
      <c r="L23" s="27">
        <f t="shared" si="5"/>
        <v>0.10000000000000009</v>
      </c>
      <c r="M23" s="27">
        <f t="shared" si="6"/>
        <v>0.2649999999999999</v>
      </c>
      <c r="N23" s="28">
        <f t="shared" si="2"/>
        <v>0.6444999999999999</v>
      </c>
    </row>
    <row r="24" spans="1:14" ht="39" customHeight="1" thickBot="1">
      <c r="A24" s="13" t="s">
        <v>21</v>
      </c>
      <c r="B24" s="5"/>
      <c r="C24" s="8" t="s">
        <v>13</v>
      </c>
      <c r="D24" s="85" t="s">
        <v>12</v>
      </c>
      <c r="E24" s="15">
        <f t="shared" si="0"/>
        <v>2883.0615000000003</v>
      </c>
      <c r="F24" s="15">
        <f t="shared" si="3"/>
        <v>3315.520725</v>
      </c>
      <c r="G24" s="15">
        <f>ROUND(F24/2/10,0)*10</f>
        <v>1660</v>
      </c>
      <c r="H24" s="23">
        <f t="shared" si="1"/>
        <v>4310.1769425</v>
      </c>
      <c r="I24" s="69">
        <f>ROUND(H24/2/10,0)*10</f>
        <v>2160</v>
      </c>
      <c r="J24" s="62">
        <v>2449.5</v>
      </c>
      <c r="K24" s="44">
        <f t="shared" si="4"/>
        <v>2620.965</v>
      </c>
      <c r="L24" s="35">
        <f t="shared" si="5"/>
        <v>0.10000000000000009</v>
      </c>
      <c r="M24" s="35">
        <f t="shared" si="6"/>
        <v>0.2649999999999999</v>
      </c>
      <c r="N24" s="36">
        <f t="shared" si="2"/>
        <v>0.6445000000000001</v>
      </c>
    </row>
    <row r="25" spans="1:14" ht="27.75" customHeight="1" thickBot="1">
      <c r="A25" s="12" t="s">
        <v>22</v>
      </c>
      <c r="B25" s="1"/>
      <c r="C25" s="3" t="s">
        <v>0</v>
      </c>
      <c r="D25" s="86"/>
      <c r="E25" s="17">
        <f t="shared" si="0"/>
        <v>742.6870000000001</v>
      </c>
      <c r="F25" s="17">
        <f t="shared" si="3"/>
        <v>854.0900500000001</v>
      </c>
      <c r="G25" s="17"/>
      <c r="H25" s="40">
        <f t="shared" si="1"/>
        <v>1110.3170650000002</v>
      </c>
      <c r="I25" s="71" t="s">
        <v>14</v>
      </c>
      <c r="J25" s="62">
        <v>631</v>
      </c>
      <c r="K25" s="24">
        <f t="shared" si="4"/>
        <v>675.1700000000001</v>
      </c>
      <c r="L25" s="35">
        <f t="shared" si="5"/>
        <v>0.10000000000000009</v>
      </c>
      <c r="M25" s="35">
        <f t="shared" si="6"/>
        <v>0.2650000000000001</v>
      </c>
      <c r="N25" s="36">
        <f t="shared" si="2"/>
        <v>0.6445000000000001</v>
      </c>
    </row>
    <row r="26" spans="1:14" ht="16.5" customHeight="1" thickBot="1">
      <c r="A26" s="7" t="s">
        <v>34</v>
      </c>
      <c r="B26" s="2"/>
      <c r="C26" s="4" t="s">
        <v>0</v>
      </c>
      <c r="D26" s="87"/>
      <c r="E26" s="41">
        <f t="shared" si="0"/>
        <v>2608.8205000000003</v>
      </c>
      <c r="F26" s="41">
        <f t="shared" si="3"/>
        <v>3000.143575</v>
      </c>
      <c r="G26" s="41"/>
      <c r="H26" s="42">
        <f t="shared" si="1"/>
        <v>3900.1866475</v>
      </c>
      <c r="I26" s="82">
        <f>ROUND(H26/2.5/10,0)*10</f>
        <v>1560</v>
      </c>
      <c r="J26" s="63">
        <v>2216.5</v>
      </c>
      <c r="K26" s="24">
        <f t="shared" si="4"/>
        <v>2371.655</v>
      </c>
      <c r="L26" s="37">
        <f t="shared" si="5"/>
        <v>0.10000000000000009</v>
      </c>
      <c r="M26" s="37">
        <f t="shared" si="6"/>
        <v>0.2649999999999999</v>
      </c>
      <c r="N26" s="38">
        <f t="shared" si="2"/>
        <v>0.6444999999999999</v>
      </c>
    </row>
    <row r="27" spans="1:14" ht="43.5" customHeight="1" thickBot="1">
      <c r="A27" s="13" t="s">
        <v>23</v>
      </c>
      <c r="B27" s="5"/>
      <c r="C27" s="8" t="s">
        <v>13</v>
      </c>
      <c r="D27" s="85" t="s">
        <v>12</v>
      </c>
      <c r="E27" s="15">
        <f t="shared" si="0"/>
        <v>3622.2175000000007</v>
      </c>
      <c r="F27" s="15">
        <f t="shared" si="3"/>
        <v>4165.550125000001</v>
      </c>
      <c r="G27" s="15">
        <f>ROUND(F27/2.5/10,0)*10</f>
        <v>1670</v>
      </c>
      <c r="H27" s="23">
        <f t="shared" si="1"/>
        <v>5415.2151625000015</v>
      </c>
      <c r="I27" s="69">
        <f>ROUND(H27/2.5/10,0)*10</f>
        <v>2170</v>
      </c>
      <c r="J27" s="64">
        <v>3077.5</v>
      </c>
      <c r="K27" s="24">
        <f t="shared" si="4"/>
        <v>3292.925</v>
      </c>
      <c r="L27" s="33">
        <f t="shared" si="5"/>
        <v>0.10000000000000009</v>
      </c>
      <c r="M27" s="33">
        <f t="shared" si="6"/>
        <v>0.2650000000000001</v>
      </c>
      <c r="N27" s="34">
        <f t="shared" si="2"/>
        <v>0.6445000000000003</v>
      </c>
    </row>
    <row r="28" spans="1:14" ht="35.25" customHeight="1" thickBot="1">
      <c r="A28" s="12" t="s">
        <v>27</v>
      </c>
      <c r="B28" s="1"/>
      <c r="C28" s="3" t="s">
        <v>0</v>
      </c>
      <c r="D28" s="86"/>
      <c r="E28" s="17">
        <f t="shared" si="0"/>
        <v>876.2765</v>
      </c>
      <c r="F28" s="17">
        <f t="shared" si="3"/>
        <v>1007.717975</v>
      </c>
      <c r="G28" s="17"/>
      <c r="H28" s="40">
        <f t="shared" si="1"/>
        <v>1310.0333675000002</v>
      </c>
      <c r="I28" s="70"/>
      <c r="J28" s="62">
        <v>744.5</v>
      </c>
      <c r="K28" s="24">
        <f t="shared" si="4"/>
        <v>796.615</v>
      </c>
      <c r="L28" s="35">
        <f t="shared" si="5"/>
        <v>0.10000000000000009</v>
      </c>
      <c r="M28" s="35">
        <f t="shared" si="6"/>
        <v>0.2650000000000001</v>
      </c>
      <c r="N28" s="36">
        <f t="shared" si="2"/>
        <v>0.6445000000000003</v>
      </c>
    </row>
    <row r="29" spans="1:14" ht="20.25" customHeight="1" thickBot="1">
      <c r="A29" s="9" t="s">
        <v>36</v>
      </c>
      <c r="B29" s="1"/>
      <c r="C29" s="3" t="s">
        <v>0</v>
      </c>
      <c r="D29" s="86"/>
      <c r="E29" s="17">
        <f t="shared" si="0"/>
        <v>3344.4455000000003</v>
      </c>
      <c r="F29" s="17">
        <f t="shared" si="3"/>
        <v>3846.112325</v>
      </c>
      <c r="G29" s="17"/>
      <c r="H29" s="40">
        <f t="shared" si="1"/>
        <v>4999.9460225</v>
      </c>
      <c r="I29" s="70"/>
      <c r="J29" s="62">
        <v>2841.5</v>
      </c>
      <c r="K29" s="24">
        <f t="shared" si="4"/>
        <v>3040.405</v>
      </c>
      <c r="L29" s="35">
        <f t="shared" si="5"/>
        <v>0.10000000000000009</v>
      </c>
      <c r="M29" s="35">
        <f t="shared" si="6"/>
        <v>0.2649999999999999</v>
      </c>
      <c r="N29" s="36">
        <f t="shared" si="2"/>
        <v>0.6445000000000001</v>
      </c>
    </row>
    <row r="30" spans="1:14" ht="34.5" customHeight="1" thickBot="1">
      <c r="A30" s="78" t="s">
        <v>38</v>
      </c>
      <c r="B30" s="2"/>
      <c r="C30" s="4" t="s">
        <v>11</v>
      </c>
      <c r="D30" s="87"/>
      <c r="E30" s="41">
        <f t="shared" si="0"/>
        <v>6748.918000000001</v>
      </c>
      <c r="F30" s="41">
        <f t="shared" si="3"/>
        <v>7761.2557</v>
      </c>
      <c r="G30" s="41"/>
      <c r="H30" s="42">
        <f t="shared" si="1"/>
        <v>10089.63241</v>
      </c>
      <c r="I30" s="72"/>
      <c r="J30" s="62">
        <v>5734</v>
      </c>
      <c r="K30" s="39">
        <f t="shared" si="4"/>
        <v>6135.38</v>
      </c>
      <c r="L30" s="35">
        <f t="shared" si="5"/>
        <v>0.10000000000000009</v>
      </c>
      <c r="M30" s="35">
        <f t="shared" si="6"/>
        <v>0.2649999999999999</v>
      </c>
      <c r="N30" s="36">
        <f t="shared" si="2"/>
        <v>0.6445000000000001</v>
      </c>
    </row>
    <row r="31" spans="1:14" ht="42" customHeight="1" thickBot="1">
      <c r="A31" s="13" t="s">
        <v>24</v>
      </c>
      <c r="B31" s="5"/>
      <c r="C31" s="8" t="s">
        <v>13</v>
      </c>
      <c r="D31" s="85" t="s">
        <v>12</v>
      </c>
      <c r="E31" s="15">
        <f t="shared" si="0"/>
        <v>2183.9235000000003</v>
      </c>
      <c r="F31" s="15">
        <f t="shared" si="3"/>
        <v>2511.512025</v>
      </c>
      <c r="G31" s="15">
        <f>ROUND(F31/2/10,0)*10</f>
        <v>1260</v>
      </c>
      <c r="H31" s="23">
        <f t="shared" si="1"/>
        <v>3264.9656325</v>
      </c>
      <c r="I31" s="69">
        <f>ROUND(H31/2/10,0)*10</f>
        <v>1630</v>
      </c>
      <c r="J31" s="61">
        <v>1855.5</v>
      </c>
      <c r="K31" s="39">
        <f t="shared" si="4"/>
        <v>1985.3850000000002</v>
      </c>
      <c r="L31" s="25">
        <f t="shared" si="5"/>
        <v>0.10000000000000009</v>
      </c>
      <c r="M31" s="25">
        <f t="shared" si="6"/>
        <v>0.2649999999999999</v>
      </c>
      <c r="N31" s="26">
        <f t="shared" si="2"/>
        <v>0.6444999999999999</v>
      </c>
    </row>
    <row r="32" spans="1:14" ht="42" customHeight="1" thickBot="1">
      <c r="A32" s="12" t="s">
        <v>28</v>
      </c>
      <c r="B32" s="1"/>
      <c r="C32" s="3" t="s">
        <v>0</v>
      </c>
      <c r="D32" s="86"/>
      <c r="E32" s="17">
        <f t="shared" si="0"/>
        <v>742.6870000000001</v>
      </c>
      <c r="F32" s="17">
        <f t="shared" si="3"/>
        <v>854.0900500000001</v>
      </c>
      <c r="G32" s="17"/>
      <c r="H32" s="40">
        <f t="shared" si="1"/>
        <v>1110.3170650000002</v>
      </c>
      <c r="I32" s="70"/>
      <c r="J32" s="56">
        <v>631</v>
      </c>
      <c r="K32" s="39">
        <f t="shared" si="4"/>
        <v>675.1700000000001</v>
      </c>
      <c r="L32" s="27">
        <f t="shared" si="5"/>
        <v>0.10000000000000009</v>
      </c>
      <c r="M32" s="27">
        <f t="shared" si="6"/>
        <v>0.2650000000000001</v>
      </c>
      <c r="N32" s="28">
        <f t="shared" si="2"/>
        <v>0.6445000000000001</v>
      </c>
    </row>
    <row r="33" spans="1:14" ht="32.25" customHeight="1" thickBot="1">
      <c r="A33" s="7" t="s">
        <v>35</v>
      </c>
      <c r="B33" s="2"/>
      <c r="C33" s="4" t="s">
        <v>0</v>
      </c>
      <c r="D33" s="87"/>
      <c r="E33" s="41">
        <f t="shared" si="0"/>
        <v>2207.4635000000003</v>
      </c>
      <c r="F33" s="41">
        <f t="shared" si="3"/>
        <v>2538.5830250000004</v>
      </c>
      <c r="G33" s="41"/>
      <c r="H33" s="42">
        <f t="shared" si="1"/>
        <v>3300.1579325000007</v>
      </c>
      <c r="I33" s="72"/>
      <c r="J33" s="65">
        <v>1875.5</v>
      </c>
      <c r="K33" s="43">
        <f t="shared" si="4"/>
        <v>2006.785</v>
      </c>
      <c r="L33" s="31">
        <f aca="true" t="shared" si="7" ref="L33:L38">E33/K33-1</f>
        <v>0.10000000000000009</v>
      </c>
      <c r="M33" s="31">
        <f aca="true" t="shared" si="8" ref="M33:M38">F33/K33-1</f>
        <v>0.2650000000000001</v>
      </c>
      <c r="N33" s="32">
        <f t="shared" si="2"/>
        <v>0.6445000000000003</v>
      </c>
    </row>
    <row r="34" spans="1:14" ht="25.5" customHeight="1">
      <c r="A34" s="88" t="s">
        <v>39</v>
      </c>
      <c r="B34" s="89"/>
      <c r="C34" s="90" t="s">
        <v>40</v>
      </c>
      <c r="D34" s="89"/>
      <c r="E34" s="91">
        <f t="shared" si="0"/>
        <v>56.90795000000001</v>
      </c>
      <c r="F34" s="91">
        <f t="shared" si="3"/>
        <v>65.4441425</v>
      </c>
      <c r="G34" s="91"/>
      <c r="H34" s="92">
        <f>F34*1.3</f>
        <v>85.07738525</v>
      </c>
      <c r="I34" s="93"/>
      <c r="J34" s="66">
        <v>48.35</v>
      </c>
      <c r="K34" s="50">
        <f t="shared" si="4"/>
        <v>51.734500000000004</v>
      </c>
      <c r="L34" s="51">
        <f t="shared" si="7"/>
        <v>0.10000000000000009</v>
      </c>
      <c r="M34" s="51">
        <f t="shared" si="8"/>
        <v>0.2649999999999999</v>
      </c>
      <c r="N34" s="51">
        <f t="shared" si="2"/>
        <v>0.6445000000000001</v>
      </c>
    </row>
    <row r="35" spans="1:14" ht="27" customHeight="1">
      <c r="A35" s="94" t="s">
        <v>41</v>
      </c>
      <c r="B35" s="95"/>
      <c r="C35" s="96" t="s">
        <v>0</v>
      </c>
      <c r="D35" s="95"/>
      <c r="E35" s="97">
        <f t="shared" si="0"/>
        <v>29.425</v>
      </c>
      <c r="F35" s="97">
        <f>E35*1.15</f>
        <v>33.83875</v>
      </c>
      <c r="G35" s="97"/>
      <c r="H35" s="98">
        <f>F35*1.3</f>
        <v>43.990375</v>
      </c>
      <c r="I35" s="99"/>
      <c r="J35" s="67">
        <v>25</v>
      </c>
      <c r="K35" s="52">
        <f t="shared" si="4"/>
        <v>26.75</v>
      </c>
      <c r="L35" s="53">
        <f t="shared" si="7"/>
        <v>0.10000000000000009</v>
      </c>
      <c r="M35" s="53">
        <f t="shared" si="8"/>
        <v>0.2649999999999999</v>
      </c>
      <c r="N35" s="53">
        <f t="shared" si="2"/>
        <v>0.6445000000000001</v>
      </c>
    </row>
    <row r="36" spans="1:14" ht="27.75" customHeight="1">
      <c r="A36" s="94" t="s">
        <v>42</v>
      </c>
      <c r="B36" s="95"/>
      <c r="C36" s="96" t="s">
        <v>40</v>
      </c>
      <c r="D36" s="95"/>
      <c r="E36" s="97">
        <f t="shared" si="0"/>
        <v>29.425</v>
      </c>
      <c r="F36" s="97">
        <f>E36*1.15</f>
        <v>33.83875</v>
      </c>
      <c r="G36" s="97"/>
      <c r="H36" s="98">
        <f>F36*1.3</f>
        <v>43.990375</v>
      </c>
      <c r="I36" s="99"/>
      <c r="J36" s="67">
        <v>25</v>
      </c>
      <c r="K36" s="52">
        <f t="shared" si="4"/>
        <v>26.75</v>
      </c>
      <c r="L36" s="53">
        <f t="shared" si="7"/>
        <v>0.10000000000000009</v>
      </c>
      <c r="M36" s="53">
        <f t="shared" si="8"/>
        <v>0.2649999999999999</v>
      </c>
      <c r="N36" s="53">
        <f t="shared" si="2"/>
        <v>0.6445000000000001</v>
      </c>
    </row>
    <row r="37" spans="1:14" ht="26.25" customHeight="1">
      <c r="A37" s="94" t="s">
        <v>43</v>
      </c>
      <c r="B37" s="95"/>
      <c r="C37" s="96" t="s">
        <v>0</v>
      </c>
      <c r="D37" s="95"/>
      <c r="E37" s="97">
        <f>K37*1.1</f>
        <v>29.425</v>
      </c>
      <c r="F37" s="97">
        <f>E37*1.15</f>
        <v>33.83875</v>
      </c>
      <c r="G37" s="97"/>
      <c r="H37" s="98">
        <f>F37*1.3</f>
        <v>43.990375</v>
      </c>
      <c r="I37" s="99"/>
      <c r="J37" s="67">
        <v>25</v>
      </c>
      <c r="K37" s="52">
        <f>J37*1.07</f>
        <v>26.75</v>
      </c>
      <c r="L37" s="53">
        <f t="shared" si="7"/>
        <v>0.10000000000000009</v>
      </c>
      <c r="M37" s="53">
        <f t="shared" si="8"/>
        <v>0.2649999999999999</v>
      </c>
      <c r="N37" s="53">
        <f>H37/K37-1</f>
        <v>0.6445000000000001</v>
      </c>
    </row>
    <row r="38" spans="1:14" ht="26.25" customHeight="1" thickBot="1">
      <c r="A38" s="100" t="s">
        <v>44</v>
      </c>
      <c r="B38" s="101"/>
      <c r="C38" s="102" t="s">
        <v>0</v>
      </c>
      <c r="D38" s="101"/>
      <c r="E38" s="103">
        <f>K38*1.1</f>
        <v>34.3684</v>
      </c>
      <c r="F38" s="103">
        <f>E38*1.15</f>
        <v>39.52366</v>
      </c>
      <c r="G38" s="103"/>
      <c r="H38" s="104">
        <f>F38*1.3</f>
        <v>51.380758</v>
      </c>
      <c r="I38" s="105"/>
      <c r="J38" s="67">
        <v>29.2</v>
      </c>
      <c r="K38" s="52">
        <f>J38*1.07</f>
        <v>31.244</v>
      </c>
      <c r="L38" s="53">
        <f t="shared" si="7"/>
        <v>0.10000000000000009</v>
      </c>
      <c r="M38" s="53">
        <f t="shared" si="8"/>
        <v>0.2649999999999999</v>
      </c>
      <c r="N38" s="53">
        <f>H38/K38-1</f>
        <v>0.6445000000000001</v>
      </c>
    </row>
  </sheetData>
  <sheetProtection/>
  <mergeCells count="10">
    <mergeCell ref="J5:K5"/>
    <mergeCell ref="L5:N5"/>
    <mergeCell ref="D31:D33"/>
    <mergeCell ref="D19:D20"/>
    <mergeCell ref="D21:D23"/>
    <mergeCell ref="D24:D26"/>
    <mergeCell ref="D27:D30"/>
    <mergeCell ref="D7:D10"/>
    <mergeCell ref="D11:D14"/>
    <mergeCell ref="D15:D1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83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>Прайс-Лист продукции компании Интегра</cp:keywords>
  <dc:description/>
  <cp:lastModifiedBy>Marchenko</cp:lastModifiedBy>
  <cp:lastPrinted>2015-03-17T14:10:00Z</cp:lastPrinted>
  <dcterms:created xsi:type="dcterms:W3CDTF">1996-10-08T23:32:33Z</dcterms:created>
  <dcterms:modified xsi:type="dcterms:W3CDTF">2015-03-18T07:12:27Z</dcterms:modified>
  <cp:category/>
  <cp:version/>
  <cp:contentType/>
  <cp:contentStatus/>
</cp:coreProperties>
</file>