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2765" windowHeight="9765" tabRatio="697" activeTab="0"/>
  </bookViews>
  <sheets>
    <sheet name="1525х1525" sheetId="1" r:id="rId1"/>
    <sheet name="3000х1500" sheetId="2" r:id="rId2"/>
    <sheet name="2440х1220" sheetId="3" r:id="rId3"/>
    <sheet name="Хвоя" sheetId="4" r:id="rId4"/>
    <sheet name="Лам Свеза ДФК" sheetId="5" r:id="rId5"/>
    <sheet name="Бак-Фанера" sheetId="6" r:id="rId6"/>
    <sheet name="ДСП  ДВП ОСБ" sheetId="7" r:id="rId7"/>
    <sheet name="МДФ  " sheetId="8" r:id="rId8"/>
  </sheets>
  <definedNames>
    <definedName name="Excel_BuiltIn_Print_Area_1_1">'1525х1525'!#REF!</definedName>
    <definedName name="Excel_BuiltIn_Print_Area_1_1_1">'1525х1525'!#REF!</definedName>
    <definedName name="Excel_BuiltIn_Print_Area_1_1_2">'1525х1525'!#REF!</definedName>
    <definedName name="Excel_BuiltIn_Print_Area_1_1_3">#REF!</definedName>
    <definedName name="Excel_BuiltIn_Print_Area_2_1">'3000х1500'!#REF!</definedName>
    <definedName name="Excel_BuiltIn_Print_Area_2_1_1">'3000х1500'!#REF!</definedName>
    <definedName name="Excel_BuiltIn_Print_Area_2_1_1_1">'3000х1500'!#REF!</definedName>
    <definedName name="Excel_BuiltIn_Print_Area_2_1_1_2">#REF!</definedName>
    <definedName name="Excel_BuiltIn_Print_Area_2_1_2">#REF!</definedName>
    <definedName name="Excel_BuiltIn_Print_Area_3_1">'2440х1220'!#REF!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1_1_1_1">'3000х1500'!#REF!</definedName>
    <definedName name="Excel_BuiltIn_Print_Area_3_1_1_1_1_1_1">"$#ССЫЛ!.$B$2:$R$22"</definedName>
    <definedName name="Excel_BuiltIn_Print_Area_3_1_1_1_1_1_1_1">"$#ССЫЛ!.$B$2:$R$22"</definedName>
    <definedName name="Excel_BuiltIn_Print_Area_3_1_1_1_1_1_1_1_1">"$#ССЫЛ!.$B$2:$R$22"</definedName>
    <definedName name="Excel_BuiltIn_Print_Area_3_1_1_1_1_2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6_1">#REF!</definedName>
    <definedName name="Excel_BuiltIn_Print_Area_8_1">'ДСП  ДВП ОСБ'!#REF!</definedName>
    <definedName name="SSS">"$#ССЫЛ!.$B$2:$U$40"</definedName>
    <definedName name="SSS2">'3000х1500'!#REF!</definedName>
    <definedName name="SSS3">'2440х1220'!#REF!</definedName>
    <definedName name="SSS4">'2440х1220'!#REF!</definedName>
    <definedName name="SSS5">'3000х1500'!#REF!</definedName>
    <definedName name="SSS6">"$#ССЫЛ!.$B$2:$R$22"</definedName>
    <definedName name="_xlnm.Print_Area" localSheetId="0">'1525х1525'!#REF!</definedName>
    <definedName name="_xlnm.Print_Area" localSheetId="2">'2440х1220'!#REF!</definedName>
    <definedName name="_xlnm.Print_Area" localSheetId="1">'3000х1500'!#REF!</definedName>
    <definedName name="_xlnm.Print_Area" localSheetId="5">'Бак-Фанера'!$A$1:$M$24</definedName>
    <definedName name="_xlnm.Print_Area" localSheetId="6">'ДСП  ДВП ОСБ'!#REF!</definedName>
    <definedName name="_xlnm.Print_Area" localSheetId="7">'МДФ  '!#REF!</definedName>
  </definedNames>
  <calcPr fullCalcOnLoad="1"/>
</workbook>
</file>

<file path=xl/sharedStrings.xml><?xml version="1.0" encoding="utf-8"?>
<sst xmlns="http://schemas.openxmlformats.org/spreadsheetml/2006/main" count="363" uniqueCount="160">
  <si>
    <r>
      <t xml:space="preserve">Фанера березовая  ФК, </t>
    </r>
    <r>
      <rPr>
        <b/>
        <sz val="18"/>
        <rFont val="Arial Black"/>
        <family val="2"/>
      </rPr>
      <t>1525х1525</t>
    </r>
    <r>
      <rPr>
        <b/>
        <sz val="18"/>
        <rFont val="Times New Roman"/>
        <family val="1"/>
      </rPr>
      <t xml:space="preserve">,  ГОСТ 3916.1-96  </t>
    </r>
  </si>
  <si>
    <t xml:space="preserve">Толщина </t>
  </si>
  <si>
    <t>Поверхность</t>
  </si>
  <si>
    <t>В/ВВ</t>
  </si>
  <si>
    <t>ВВ/ВВ</t>
  </si>
  <si>
    <t>ВВ/СР</t>
  </si>
  <si>
    <t>ВВ/С</t>
  </si>
  <si>
    <t>СР/С</t>
  </si>
  <si>
    <t>С/С</t>
  </si>
  <si>
    <t>Кол-во лист. в 1 м3</t>
  </si>
  <si>
    <t>Кол-во шт. в пачке</t>
  </si>
  <si>
    <t>мм</t>
  </si>
  <si>
    <r>
      <t xml:space="preserve">I / II  </t>
    </r>
    <r>
      <rPr>
        <i/>
        <sz val="16"/>
        <rFont val="Times New Roman"/>
        <family val="1"/>
      </rPr>
      <t xml:space="preserve"> </t>
    </r>
  </si>
  <si>
    <r>
      <t>II / II</t>
    </r>
    <r>
      <rPr>
        <i/>
        <sz val="16"/>
        <rFont val="Times New Roman"/>
        <family val="1"/>
      </rPr>
      <t xml:space="preserve"> </t>
    </r>
  </si>
  <si>
    <t xml:space="preserve">II / III </t>
  </si>
  <si>
    <r>
      <t>II / IV</t>
    </r>
    <r>
      <rPr>
        <i/>
        <sz val="16"/>
        <rFont val="Times New Roman"/>
        <family val="1"/>
      </rPr>
      <t xml:space="preserve"> </t>
    </r>
  </si>
  <si>
    <t xml:space="preserve">III / IV  </t>
  </si>
  <si>
    <r>
      <t>IV / IV</t>
    </r>
    <r>
      <rPr>
        <i/>
        <sz val="16"/>
        <rFont val="Times New Roman"/>
        <family val="1"/>
      </rPr>
      <t xml:space="preserve"> </t>
    </r>
  </si>
  <si>
    <t>Ш2</t>
  </si>
  <si>
    <t>НШ</t>
  </si>
  <si>
    <t>Фанера производства СВЕЗА-Лес</t>
  </si>
  <si>
    <t>Фанера с краевыми дефектами типа Shop  доп. Скидка 3%</t>
  </si>
  <si>
    <t>Стоимость Фанеры 5 мм за лист -10%  от 6 мм</t>
  </si>
  <si>
    <t>Стоимость Фанеры 7 мм за лист +10% от   6 мм</t>
  </si>
  <si>
    <t>Фанера соответствует международным и российским стандартам</t>
  </si>
  <si>
    <t>На фанеру имеются сертификаты ГОСТ (Р) и Гигиенический сертификат</t>
  </si>
  <si>
    <t>Фанера березовая  ФСФ  1500x3000  1525х3050 ГОСТ 3916.1-96</t>
  </si>
  <si>
    <t>Толщина, мм</t>
  </si>
  <si>
    <t>Размер</t>
  </si>
  <si>
    <t>I / II   ш</t>
  </si>
  <si>
    <t>II / II ш</t>
  </si>
  <si>
    <t>II / III ш</t>
  </si>
  <si>
    <t>II / IV ш</t>
  </si>
  <si>
    <t>III / IV  ш</t>
  </si>
  <si>
    <t>IV / IV нш</t>
  </si>
  <si>
    <t>1500*3000</t>
  </si>
  <si>
    <t>1525*3050</t>
  </si>
  <si>
    <t>3000*1500</t>
  </si>
  <si>
    <t>Фанера производства ДФК ,УИФК, Новатор, ЖФК.</t>
  </si>
  <si>
    <t>Фанера соответствует международным и российским стандартам.</t>
  </si>
  <si>
    <t>Фанера березовая  ФСФ  2440x1220  2500х1250 ГОСТ 3916.1-96</t>
  </si>
  <si>
    <t>2440*1220</t>
  </si>
  <si>
    <t>2500*1250</t>
  </si>
  <si>
    <t>Фанера хвойная  ФСФ  2440x1220</t>
  </si>
  <si>
    <t>Сорт  2/3</t>
  </si>
  <si>
    <t>Сорт 1/3</t>
  </si>
  <si>
    <t>лист</t>
  </si>
  <si>
    <t>Фанера ламинированная</t>
  </si>
  <si>
    <t>2440x1220</t>
  </si>
  <si>
    <t>2500x1250</t>
  </si>
  <si>
    <t>1500x3000</t>
  </si>
  <si>
    <t>Кол-во  листов  в пачке</t>
  </si>
  <si>
    <t>Цена за м3</t>
  </si>
  <si>
    <t>Цена за лист</t>
  </si>
  <si>
    <t xml:space="preserve">Кол-во  листов  в м3 </t>
  </si>
  <si>
    <t>Фанера Бакелизированная</t>
  </si>
  <si>
    <t>Толщина,    мм</t>
  </si>
  <si>
    <t>ФБВ 1220х 2440</t>
  </si>
  <si>
    <t xml:space="preserve">ФБС 1220х2440 </t>
  </si>
  <si>
    <t>кол-во листов в пачке</t>
  </si>
  <si>
    <t>№</t>
  </si>
  <si>
    <t>Наименование</t>
  </si>
  <si>
    <t>РАЗМЕР</t>
  </si>
  <si>
    <t>ПР-ВО</t>
  </si>
  <si>
    <t>ПЛОЩАДЬ</t>
  </si>
  <si>
    <t>ЦЕНА за1м.кв.</t>
  </si>
  <si>
    <t>ЦЕНА  за лист</t>
  </si>
  <si>
    <t>ДВП   3,2 мм</t>
  </si>
  <si>
    <t>Сухонь</t>
  </si>
  <si>
    <t>ДСП  16мм</t>
  </si>
  <si>
    <t>Шексна</t>
  </si>
  <si>
    <t>Муром</t>
  </si>
  <si>
    <t>Канада</t>
  </si>
  <si>
    <t>OSB  9мм</t>
  </si>
  <si>
    <t>Кроношпан</t>
  </si>
  <si>
    <t>OSB 12мм</t>
  </si>
  <si>
    <t>OSB  18мм</t>
  </si>
  <si>
    <t>Плиты соответствуют международным и российским стандартам.</t>
  </si>
  <si>
    <t>На плиты имеются сертификаты ГОСТ (Р) и Гигиенический сертификат</t>
  </si>
  <si>
    <t>МДФ</t>
  </si>
  <si>
    <r>
      <t>Наименование, Толщина</t>
    </r>
    <r>
      <rPr>
        <b/>
        <sz val="14"/>
        <rFont val="Times New Roman"/>
        <family val="1"/>
      </rPr>
      <t xml:space="preserve"> </t>
    </r>
    <r>
      <rPr>
        <b/>
        <sz val="16"/>
        <rFont val="Times New Roman"/>
        <family val="1"/>
      </rPr>
      <t>МДФ</t>
    </r>
  </si>
  <si>
    <t>ПРОИЗВОДСТВО</t>
  </si>
  <si>
    <t>2,44х 1,83</t>
  </si>
  <si>
    <t>КРОНОШПАН</t>
  </si>
  <si>
    <t>2,80х 1,65</t>
  </si>
  <si>
    <t>ЖЕШАРТ</t>
  </si>
  <si>
    <t>ШЕКСНА</t>
  </si>
  <si>
    <t>10мм А</t>
  </si>
  <si>
    <t>2,75x1,83</t>
  </si>
  <si>
    <t>10мм 1 сорт</t>
  </si>
  <si>
    <t>2,80х1,65</t>
  </si>
  <si>
    <t>18мм    А</t>
  </si>
  <si>
    <t>22мм    1 сорт</t>
  </si>
  <si>
    <t>24мм    А</t>
  </si>
  <si>
    <t>МДФ соответствует международным и российским стандартам.</t>
  </si>
  <si>
    <t>На МДФ имеются сертификаты ГОСТ (Р) и Гигиенический сертификат</t>
  </si>
  <si>
    <t>СТ</t>
  </si>
  <si>
    <r>
      <t>IV / IV</t>
    </r>
    <r>
      <rPr>
        <b/>
        <i/>
        <sz val="12"/>
        <rFont val="Times New Roman"/>
        <family val="1"/>
      </rPr>
      <t xml:space="preserve"> СТ</t>
    </r>
  </si>
  <si>
    <t>Толщина в мм</t>
  </si>
  <si>
    <t xml:space="preserve">Формат </t>
  </si>
  <si>
    <t>Формат</t>
  </si>
  <si>
    <t>2440х1220</t>
  </si>
  <si>
    <t>2440х910</t>
  </si>
  <si>
    <t>Кол-во шт.  в         м 3.</t>
  </si>
  <si>
    <t>Сорт 4/4</t>
  </si>
  <si>
    <t xml:space="preserve">Сорт 4/4  </t>
  </si>
  <si>
    <t>м 3.</t>
  </si>
  <si>
    <r>
      <t>ФС (</t>
    </r>
    <r>
      <rPr>
        <i/>
        <sz val="12"/>
        <rFont val="Arial Cyr"/>
        <family val="2"/>
      </rPr>
      <t>фанера строительная</t>
    </r>
    <r>
      <rPr>
        <i/>
        <sz val="14"/>
        <rFont val="Arial Cyr"/>
        <family val="2"/>
      </rPr>
      <t>)  по цене 15700,00 за м3. Скидки не распространяются.</t>
    </r>
  </si>
  <si>
    <t xml:space="preserve">           </t>
  </si>
  <si>
    <t>Фанера производства СВЕЗА-Лес, ДФК, ЖФК</t>
  </si>
  <si>
    <t>Сорт 3/3 СХ/СХ</t>
  </si>
  <si>
    <t>Стоимость Фанеры 6,5 мм и 7 мм за м3 равна  6 мм</t>
  </si>
  <si>
    <t>Фанера производства  ЕФК, Фанком</t>
  </si>
  <si>
    <t>Производство Китай 2440х1220</t>
  </si>
  <si>
    <t>Стоимость фанеры F/W +5%. Сорт 2/2 - доп. Скидка 6%. Сорт 3/3 - по цене 23 500 р за м3.  Нестандартные форматы - доп. Скидка 5%.                      Фанера плотностью пленки 220-240 г/v3 - наценка 8%</t>
  </si>
  <si>
    <t>Введен в действие с 28.10.2013г</t>
  </si>
  <si>
    <t>С/C</t>
  </si>
  <si>
    <t>IV/IV нш</t>
  </si>
  <si>
    <t>Фанера сорта V/V по цене 14 000. Скидки не распространяются</t>
  </si>
  <si>
    <t>Введен в действие с 10.06.2014г</t>
  </si>
  <si>
    <t>Кол-во листов в 1 м3</t>
  </si>
  <si>
    <t>OSB 15мм</t>
  </si>
  <si>
    <t>OSB 22мм</t>
  </si>
  <si>
    <t>OSB 25мм</t>
  </si>
  <si>
    <t>2140*1220</t>
  </si>
  <si>
    <t>Нел. ДОК</t>
  </si>
  <si>
    <t>2750*1220</t>
  </si>
  <si>
    <t>2750*1700</t>
  </si>
  <si>
    <t>2750*1830</t>
  </si>
  <si>
    <t>3500*1750</t>
  </si>
  <si>
    <r>
      <t xml:space="preserve">4мм </t>
    </r>
    <r>
      <rPr>
        <b/>
        <sz val="14"/>
        <rFont val="Times New Roman"/>
        <family val="1"/>
      </rPr>
      <t>ТСН-40 1с</t>
    </r>
  </si>
  <si>
    <r>
      <t xml:space="preserve">8мм   </t>
    </r>
    <r>
      <rPr>
        <b/>
        <sz val="14"/>
        <rFont val="Times New Roman"/>
        <family val="1"/>
      </rPr>
      <t>1 сорт</t>
    </r>
  </si>
  <si>
    <t>2,44x1,83</t>
  </si>
  <si>
    <t>МОРТКА</t>
  </si>
  <si>
    <r>
      <t xml:space="preserve">10мм </t>
    </r>
    <r>
      <rPr>
        <b/>
        <sz val="14"/>
        <rFont val="Times New Roman"/>
        <family val="1"/>
      </rPr>
      <t xml:space="preserve">   А</t>
    </r>
  </si>
  <si>
    <r>
      <t xml:space="preserve">12мм </t>
    </r>
    <r>
      <rPr>
        <b/>
        <sz val="14"/>
        <rFont val="Times New Roman"/>
        <family val="1"/>
      </rPr>
      <t>1 сорт</t>
    </r>
  </si>
  <si>
    <r>
      <t xml:space="preserve">16мм </t>
    </r>
    <r>
      <rPr>
        <b/>
        <sz val="14"/>
        <rFont val="Times New Roman"/>
        <family val="1"/>
      </rPr>
      <t xml:space="preserve">   А</t>
    </r>
  </si>
  <si>
    <r>
      <t xml:space="preserve">16мм </t>
    </r>
    <r>
      <rPr>
        <b/>
        <sz val="14"/>
        <rFont val="Times New Roman"/>
        <family val="1"/>
      </rPr>
      <t>1 сорт</t>
    </r>
  </si>
  <si>
    <r>
      <t xml:space="preserve">16мм ш2 </t>
    </r>
    <r>
      <rPr>
        <b/>
        <sz val="16"/>
        <rFont val="Times New Roman"/>
        <family val="1"/>
      </rPr>
      <t>1 сорт</t>
    </r>
  </si>
  <si>
    <t>2,80x2,07</t>
  </si>
  <si>
    <r>
      <t xml:space="preserve">18мм </t>
    </r>
    <r>
      <rPr>
        <b/>
        <sz val="14"/>
        <rFont val="Times New Roman"/>
        <family val="1"/>
      </rPr>
      <t xml:space="preserve">   1 сорт</t>
    </r>
  </si>
  <si>
    <r>
      <t xml:space="preserve">22мм  </t>
    </r>
    <r>
      <rPr>
        <b/>
        <sz val="14"/>
        <rFont val="Times New Roman"/>
        <family val="1"/>
      </rPr>
      <t xml:space="preserve">  1 сорт</t>
    </r>
  </si>
  <si>
    <r>
      <t xml:space="preserve">24мм </t>
    </r>
    <r>
      <rPr>
        <b/>
        <sz val="14"/>
        <rFont val="Times New Roman"/>
        <family val="1"/>
      </rPr>
      <t xml:space="preserve">   1 сорт</t>
    </r>
  </si>
  <si>
    <r>
      <t>30мм</t>
    </r>
    <r>
      <rPr>
        <b/>
        <sz val="14"/>
        <rFont val="Times New Roman"/>
        <family val="1"/>
      </rPr>
      <t xml:space="preserve">    1 сорт</t>
    </r>
  </si>
  <si>
    <t>МДФ производства ШКДП, ЮПГ, Лесплитинвест, Мортка</t>
  </si>
  <si>
    <t xml:space="preserve">Цены указаны с учетом НДС 18% </t>
  </si>
  <si>
    <t xml:space="preserve">тел. 8 (499) 375-80-65  </t>
  </si>
  <si>
    <t>Цены указаны с учетом НДС 18%</t>
  </si>
  <si>
    <t xml:space="preserve">тел. 8 (499) 375-80-65 </t>
  </si>
  <si>
    <t>Цены указаны  с учетом НДС 18%</t>
  </si>
  <si>
    <r>
      <rPr>
        <sz val="16"/>
        <rFont val="Arial Cyr"/>
        <family val="0"/>
      </rPr>
      <t xml:space="preserve">                 </t>
    </r>
    <r>
      <rPr>
        <u val="single"/>
        <sz val="16"/>
        <rFont val="Arial Cyr"/>
        <family val="0"/>
      </rPr>
      <t xml:space="preserve">Заказать на </t>
    </r>
    <r>
      <rPr>
        <b/>
        <u val="single"/>
        <sz val="16"/>
        <color indexed="17"/>
        <rFont val="Arial Cyr"/>
        <family val="0"/>
      </rPr>
      <t>FORESTMSK.RU</t>
    </r>
  </si>
  <si>
    <r>
      <t xml:space="preserve">Заказать на </t>
    </r>
    <r>
      <rPr>
        <b/>
        <sz val="16"/>
        <color indexed="17"/>
        <rFont val="Arial Cyr"/>
        <family val="2"/>
      </rPr>
      <t>FORESTMSK.RU</t>
    </r>
  </si>
  <si>
    <r>
      <t xml:space="preserve">Заказать на </t>
    </r>
    <r>
      <rPr>
        <b/>
        <sz val="16"/>
        <color indexed="17"/>
        <rFont val="Arial Cyr"/>
        <family val="0"/>
      </rPr>
      <t>FORESTMSK.RU</t>
    </r>
  </si>
  <si>
    <r>
      <rPr>
        <sz val="16"/>
        <color indexed="8"/>
        <rFont val="Arial Cyr"/>
        <family val="0"/>
      </rPr>
      <t xml:space="preserve">Заказать на </t>
    </r>
    <r>
      <rPr>
        <b/>
        <sz val="16"/>
        <color indexed="17"/>
        <rFont val="Arial Cyr"/>
        <family val="0"/>
      </rPr>
      <t>FORESTMSK.RU</t>
    </r>
  </si>
  <si>
    <t xml:space="preserve">       тел. 8 (499) 375-80-65 </t>
  </si>
  <si>
    <t>ДСП</t>
  </si>
  <si>
    <t xml:space="preserve">ДВП </t>
  </si>
  <si>
    <t xml:space="preserve">OSB </t>
  </si>
  <si>
    <r>
      <t xml:space="preserve">                           Заказать на</t>
    </r>
    <r>
      <rPr>
        <b/>
        <sz val="16"/>
        <color indexed="17"/>
        <rFont val="Times New Roman"/>
        <family val="1"/>
      </rPr>
      <t xml:space="preserve"> FORESTMSK.RU  </t>
    </r>
  </si>
  <si>
    <r>
      <t xml:space="preserve">    Заказать на </t>
    </r>
    <r>
      <rPr>
        <b/>
        <sz val="16"/>
        <color indexed="17"/>
        <rFont val="Arial Cyr"/>
        <family val="0"/>
      </rPr>
      <t xml:space="preserve">FORESTMSK.RU 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</si>
</sst>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0&quot;    &quot;;\-#,##0.00&quot;    &quot;;&quot; -&quot;#&quot;    &quot;;@\ "/>
    <numFmt numFmtId="165" formatCode="0.0"/>
    <numFmt numFmtId="166" formatCode="#,##0&quot;   &quot;"/>
    <numFmt numFmtId="167" formatCode="0.000000000"/>
    <numFmt numFmtId="168" formatCode="#,##0\ ;\-#,##0\ "/>
    <numFmt numFmtId="169" formatCode="#,##0.0_р_."/>
  </numFmts>
  <fonts count="12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28"/>
      <name val="Times New Roman"/>
      <family val="1"/>
    </font>
    <font>
      <sz val="17"/>
      <name val="Times New Roman"/>
      <family val="1"/>
    </font>
    <font>
      <b/>
      <sz val="18"/>
      <name val="Times New Roman"/>
      <family val="1"/>
    </font>
    <font>
      <b/>
      <sz val="18"/>
      <name val="Arial Black"/>
      <family val="2"/>
    </font>
    <font>
      <sz val="14"/>
      <name val="Times New Roman"/>
      <family val="1"/>
    </font>
    <font>
      <b/>
      <u val="single"/>
      <sz val="18"/>
      <color indexed="12"/>
      <name val="Arial Cyr"/>
      <family val="2"/>
    </font>
    <font>
      <u val="single"/>
      <sz val="10"/>
      <color indexed="12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24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i/>
      <sz val="18"/>
      <name val="Times New Roman"/>
      <family val="1"/>
    </font>
    <font>
      <sz val="18"/>
      <name val="Times New Roman"/>
      <family val="1"/>
    </font>
    <font>
      <i/>
      <sz val="24"/>
      <name val="Times New Roman"/>
      <family val="1"/>
    </font>
    <font>
      <b/>
      <i/>
      <sz val="24"/>
      <name val="Times New Roman"/>
      <family val="1"/>
    </font>
    <font>
      <b/>
      <sz val="26"/>
      <name val="Times New Roman"/>
      <family val="1"/>
    </font>
    <font>
      <b/>
      <sz val="14"/>
      <name val="Arial Cyr"/>
      <family val="2"/>
    </font>
    <font>
      <i/>
      <sz val="12"/>
      <name val="Times New Roman"/>
      <family val="1"/>
    </font>
    <font>
      <sz val="12"/>
      <name val="Times New Roman"/>
      <family val="1"/>
    </font>
    <font>
      <i/>
      <sz val="14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b/>
      <sz val="34"/>
      <name val="Times New Roman"/>
      <family val="1"/>
    </font>
    <font>
      <u val="single"/>
      <sz val="18"/>
      <color indexed="12"/>
      <name val="Arial Cyr"/>
      <family val="2"/>
    </font>
    <font>
      <sz val="18"/>
      <name val="Arial Cyr"/>
      <family val="2"/>
    </font>
    <font>
      <b/>
      <u val="single"/>
      <sz val="24"/>
      <color indexed="12"/>
      <name val="Arial Cyr"/>
      <family val="2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sz val="16"/>
      <name val="Arial Cyr"/>
      <family val="2"/>
    </font>
    <font>
      <sz val="24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i/>
      <sz val="20"/>
      <color indexed="8"/>
      <name val="Times New Roman"/>
      <family val="1"/>
    </font>
    <font>
      <b/>
      <sz val="20"/>
      <name val="Times New Roman"/>
      <family val="1"/>
    </font>
    <font>
      <i/>
      <sz val="20"/>
      <name val="Times New Roman"/>
      <family val="1"/>
    </font>
    <font>
      <b/>
      <i/>
      <sz val="20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b/>
      <sz val="16"/>
      <name val="Arial Cyr"/>
      <family val="2"/>
    </font>
    <font>
      <b/>
      <sz val="18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20"/>
      <name val="Arial Cyr"/>
      <family val="2"/>
    </font>
    <font>
      <sz val="22"/>
      <name val="Arial Cyr"/>
      <family val="2"/>
    </font>
    <font>
      <b/>
      <i/>
      <sz val="20"/>
      <name val="Arial Cyr"/>
      <family val="2"/>
    </font>
    <font>
      <i/>
      <sz val="16"/>
      <name val="Arial Cyr"/>
      <family val="2"/>
    </font>
    <font>
      <b/>
      <i/>
      <sz val="22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i/>
      <sz val="14"/>
      <name val="Arial Cyr"/>
      <family val="2"/>
    </font>
    <font>
      <b/>
      <sz val="10"/>
      <name val="Arial Cyr"/>
      <family val="2"/>
    </font>
    <font>
      <sz val="13"/>
      <name val="Arial Cyr"/>
      <family val="2"/>
    </font>
    <font>
      <b/>
      <sz val="13"/>
      <name val="Arial Cyr"/>
      <family val="2"/>
    </font>
    <font>
      <b/>
      <sz val="10"/>
      <name val="Times New Roman"/>
      <family val="1"/>
    </font>
    <font>
      <b/>
      <sz val="24"/>
      <name val="Arial Cyr"/>
      <family val="2"/>
    </font>
    <font>
      <i/>
      <sz val="18"/>
      <name val="Arial Cyr"/>
      <family val="2"/>
    </font>
    <font>
      <b/>
      <i/>
      <sz val="15"/>
      <name val="Arial Cyr"/>
      <family val="2"/>
    </font>
    <font>
      <b/>
      <i/>
      <sz val="12"/>
      <name val="Times New Roman"/>
      <family val="1"/>
    </font>
    <font>
      <sz val="26"/>
      <name val="Arial Cyr"/>
      <family val="2"/>
    </font>
    <font>
      <u val="single"/>
      <sz val="16"/>
      <color indexed="12"/>
      <name val="Arial Cyr"/>
      <family val="2"/>
    </font>
    <font>
      <b/>
      <sz val="22"/>
      <name val="Arial Cyr"/>
      <family val="2"/>
    </font>
    <font>
      <b/>
      <sz val="26"/>
      <name val="Arial Cyr"/>
      <family val="2"/>
    </font>
    <font>
      <sz val="20"/>
      <name val="Arial Cyr"/>
      <family val="2"/>
    </font>
    <font>
      <b/>
      <i/>
      <sz val="16"/>
      <name val="Arial Cyr"/>
      <family val="2"/>
    </font>
    <font>
      <i/>
      <sz val="20"/>
      <name val="Arial Cyr"/>
      <family val="2"/>
    </font>
    <font>
      <b/>
      <i/>
      <sz val="24"/>
      <name val="Arial Cyr"/>
      <family val="2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6"/>
      <name val="Arial Cyr"/>
      <family val="0"/>
    </font>
    <font>
      <b/>
      <u val="single"/>
      <sz val="16"/>
      <color indexed="17"/>
      <name val="Arial Cyr"/>
      <family val="0"/>
    </font>
    <font>
      <b/>
      <sz val="16"/>
      <color indexed="17"/>
      <name val="Arial Cyr"/>
      <family val="2"/>
    </font>
    <font>
      <u val="single"/>
      <sz val="16"/>
      <color indexed="8"/>
      <name val="Arial Cyr"/>
      <family val="2"/>
    </font>
    <font>
      <sz val="16"/>
      <color indexed="8"/>
      <name val="Arial Cyr"/>
      <family val="0"/>
    </font>
    <font>
      <b/>
      <sz val="16"/>
      <color indexed="17"/>
      <name val="Times New Roman"/>
      <family val="1"/>
    </font>
    <font>
      <b/>
      <sz val="16"/>
      <color indexed="4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6"/>
      <color theme="1"/>
      <name val="Arial Cyr"/>
      <family val="2"/>
    </font>
    <font>
      <sz val="16"/>
      <color theme="1"/>
      <name val="Arial Cyr"/>
      <family val="0"/>
    </font>
    <font>
      <b/>
      <sz val="16"/>
      <color rgb="FF00B0F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1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/>
      <bottom style="thin">
        <color indexed="8"/>
      </bottom>
    </border>
    <border>
      <left style="thin"/>
      <right style="thick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ck">
        <color indexed="8"/>
      </right>
      <top style="medium"/>
      <bottom style="thick"/>
    </border>
    <border>
      <left style="thin">
        <color indexed="8"/>
      </left>
      <right style="thick">
        <color indexed="8"/>
      </right>
      <top style="medium"/>
      <bottom style="thick"/>
    </border>
    <border>
      <left style="thin">
        <color indexed="8"/>
      </left>
      <right style="medium"/>
      <top style="medium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>
        <color indexed="8"/>
      </right>
      <top style="thick"/>
      <bottom style="thick">
        <color indexed="8"/>
      </bottom>
    </border>
    <border>
      <left style="thick"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/>
      <top>
        <color indexed="63"/>
      </top>
      <bottom style="thick">
        <color indexed="8"/>
      </bottom>
    </border>
    <border>
      <left style="thin">
        <color indexed="8"/>
      </left>
      <right style="medium"/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/>
      <top style="thick">
        <color indexed="8"/>
      </top>
      <bottom style="thin">
        <color indexed="8"/>
      </bottom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/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medium"/>
      <top style="thin">
        <color indexed="8"/>
      </top>
      <bottom style="thick"/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1" applyNumberFormat="0" applyAlignment="0" applyProtection="0"/>
    <xf numFmtId="0" fontId="106" fillId="27" borderId="2" applyNumberFormat="0" applyAlignment="0" applyProtection="0"/>
    <xf numFmtId="0" fontId="107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8" borderId="7" applyNumberFormat="0" applyAlignment="0" applyProtection="0"/>
    <xf numFmtId="0" fontId="113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5" fillId="0" borderId="0" applyNumberFormat="0" applyFill="0" applyBorder="0" applyAlignment="0" applyProtection="0"/>
    <xf numFmtId="0" fontId="116" fillId="30" borderId="0" applyNumberFormat="0" applyBorder="0" applyAlignment="0" applyProtection="0"/>
    <xf numFmtId="0" fontId="11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120" fillId="32" borderId="0" applyNumberFormat="0" applyBorder="0" applyAlignment="0" applyProtection="0"/>
  </cellStyleXfs>
  <cellXfs count="5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54" applyFont="1" applyBorder="1" applyAlignment="1" applyProtection="1">
      <alignment horizontal="center"/>
      <protection hidden="1"/>
    </xf>
    <xf numFmtId="0" fontId="2" fillId="0" borderId="0" xfId="54" applyFont="1" applyBorder="1" applyAlignment="1" applyProtection="1">
      <alignment vertical="center"/>
      <protection hidden="1"/>
    </xf>
    <xf numFmtId="0" fontId="7" fillId="0" borderId="0" xfId="54" applyFont="1" applyBorder="1" applyAlignment="1" applyProtection="1">
      <alignment horizontal="center" vertical="center"/>
      <protection hidden="1"/>
    </xf>
    <xf numFmtId="0" fontId="7" fillId="0" borderId="0" xfId="53" applyFont="1" applyBorder="1" applyAlignment="1" applyProtection="1">
      <alignment horizontal="center" vertical="center"/>
      <protection hidden="1"/>
    </xf>
    <xf numFmtId="0" fontId="5" fillId="0" borderId="0" xfId="54" applyFont="1" applyBorder="1" applyAlignment="1" applyProtection="1">
      <alignment vertical="center"/>
      <protection hidden="1"/>
    </xf>
    <xf numFmtId="0" fontId="8" fillId="0" borderId="0" xfId="42" applyNumberFormat="1" applyFont="1" applyFill="1" applyBorder="1" applyAlignment="1" applyProtection="1">
      <alignment horizontal="center" vertical="center"/>
      <protection hidden="1"/>
    </xf>
    <xf numFmtId="1" fontId="18" fillId="33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/>
    </xf>
    <xf numFmtId="1" fontId="18" fillId="33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20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/>
    </xf>
    <xf numFmtId="1" fontId="18" fillId="33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20" fillId="34" borderId="14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/>
    </xf>
    <xf numFmtId="1" fontId="18" fillId="33" borderId="15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1" fontId="20" fillId="0" borderId="16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vertical="center"/>
    </xf>
    <xf numFmtId="1" fontId="23" fillId="0" borderId="17" xfId="0" applyNumberFormat="1" applyFont="1" applyFill="1" applyBorder="1" applyAlignment="1">
      <alignment horizontal="center"/>
    </xf>
    <xf numFmtId="1" fontId="23" fillId="33" borderId="17" xfId="0" applyNumberFormat="1" applyFont="1" applyFill="1" applyBorder="1" applyAlignment="1">
      <alignment horizontal="center"/>
    </xf>
    <xf numFmtId="1" fontId="19" fillId="33" borderId="17" xfId="0" applyNumberFormat="1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1" fontId="20" fillId="34" borderId="18" xfId="0" applyNumberFormat="1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1" fontId="17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17" fillId="0" borderId="0" xfId="54" applyFont="1" applyAlignment="1" applyProtection="1">
      <alignment horizontal="center" vertical="center"/>
      <protection hidden="1"/>
    </xf>
    <xf numFmtId="0" fontId="17" fillId="0" borderId="0" xfId="54" applyFont="1" applyFill="1" applyAlignment="1" applyProtection="1">
      <alignment horizontal="center" vertical="center"/>
      <protection hidden="1"/>
    </xf>
    <xf numFmtId="0" fontId="29" fillId="0" borderId="0" xfId="0" applyFont="1" applyBorder="1" applyAlignment="1">
      <alignment/>
    </xf>
    <xf numFmtId="0" fontId="20" fillId="35" borderId="0" xfId="0" applyFont="1" applyFill="1" applyAlignment="1">
      <alignment/>
    </xf>
    <xf numFmtId="2" fontId="2" fillId="0" borderId="0" xfId="62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/>
    </xf>
    <xf numFmtId="0" fontId="4" fillId="0" borderId="0" xfId="53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center"/>
      <protection hidden="1"/>
    </xf>
    <xf numFmtId="0" fontId="5" fillId="0" borderId="0" xfId="53" applyFont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center" vertical="center"/>
      <protection hidden="1"/>
    </xf>
    <xf numFmtId="0" fontId="17" fillId="0" borderId="0" xfId="53" applyFont="1" applyAlignment="1" applyProtection="1">
      <alignment horizontal="center" vertical="center"/>
      <protection hidden="1"/>
    </xf>
    <xf numFmtId="0" fontId="2" fillId="0" borderId="0" xfId="53" applyFont="1" applyBorder="1" applyAlignment="1" applyProtection="1">
      <alignment vertical="center"/>
      <protection hidden="1"/>
    </xf>
    <xf numFmtId="0" fontId="0" fillId="0" borderId="0" xfId="53" applyFont="1" applyAlignment="1">
      <alignment horizontal="right"/>
      <protection/>
    </xf>
    <xf numFmtId="0" fontId="31" fillId="0" borderId="0" xfId="42" applyNumberFormat="1" applyFont="1" applyFill="1" applyBorder="1" applyAlignment="1" applyProtection="1">
      <alignment horizontal="center" vertical="center"/>
      <protection hidden="1"/>
    </xf>
    <xf numFmtId="0" fontId="5" fillId="0" borderId="0" xfId="53" applyFont="1" applyBorder="1" applyAlignment="1" applyProtection="1">
      <alignment vertical="center"/>
      <protection hidden="1"/>
    </xf>
    <xf numFmtId="0" fontId="20" fillId="0" borderId="0" xfId="53" applyFont="1" applyBorder="1" applyAlignment="1" applyProtection="1">
      <alignment vertical="center"/>
      <protection hidden="1"/>
    </xf>
    <xf numFmtId="0" fontId="32" fillId="0" borderId="0" xfId="0" applyFont="1" applyAlignment="1">
      <alignment/>
    </xf>
    <xf numFmtId="0" fontId="33" fillId="0" borderId="0" xfId="42" applyNumberFormat="1" applyFont="1" applyFill="1" applyBorder="1" applyAlignment="1" applyProtection="1">
      <alignment horizontal="center" vertical="center"/>
      <protection hidden="1"/>
    </xf>
    <xf numFmtId="0" fontId="11" fillId="0" borderId="0" xfId="53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1" fontId="40" fillId="0" borderId="10" xfId="62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2" fontId="26" fillId="0" borderId="0" xfId="62" applyNumberFormat="1" applyFont="1" applyFill="1" applyBorder="1" applyAlignment="1" applyProtection="1">
      <alignment/>
      <protection/>
    </xf>
    <xf numFmtId="2" fontId="26" fillId="0" borderId="0" xfId="62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 horizontal="center" vertical="center"/>
    </xf>
    <xf numFmtId="0" fontId="20" fillId="0" borderId="0" xfId="53" applyFont="1" applyFill="1" applyAlignment="1" applyProtection="1">
      <alignment horizontal="center" vertical="center"/>
      <protection hidden="1"/>
    </xf>
    <xf numFmtId="2" fontId="17" fillId="0" borderId="0" xfId="62" applyNumberFormat="1" applyFont="1" applyFill="1" applyBorder="1" applyAlignment="1" applyProtection="1">
      <alignment horizontal="center" vertical="center"/>
      <protection hidden="1"/>
    </xf>
    <xf numFmtId="0" fontId="2" fillId="0" borderId="0" xfId="53" applyFont="1" applyFill="1" applyBorder="1" applyAlignment="1" applyProtection="1">
      <alignment vertical="center"/>
      <protection hidden="1"/>
    </xf>
    <xf numFmtId="0" fontId="26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7" fillId="0" borderId="0" xfId="53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2" fillId="33" borderId="19" xfId="0" applyFont="1" applyFill="1" applyBorder="1" applyAlignment="1">
      <alignment horizontal="center"/>
    </xf>
    <xf numFmtId="0" fontId="53" fillId="33" borderId="20" xfId="0" applyFont="1" applyFill="1" applyBorder="1" applyAlignment="1">
      <alignment/>
    </xf>
    <xf numFmtId="0" fontId="53" fillId="34" borderId="19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51" fillId="33" borderId="21" xfId="0" applyNumberFormat="1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/>
    </xf>
    <xf numFmtId="0" fontId="51" fillId="34" borderId="22" xfId="0" applyFont="1" applyFill="1" applyBorder="1" applyAlignment="1">
      <alignment horizontal="center" wrapText="1"/>
    </xf>
    <xf numFmtId="0" fontId="54" fillId="0" borderId="0" xfId="0" applyFont="1" applyAlignment="1">
      <alignment/>
    </xf>
    <xf numFmtId="0" fontId="50" fillId="33" borderId="21" xfId="0" applyFont="1" applyFill="1" applyBorder="1" applyAlignment="1">
      <alignment horizontal="center"/>
    </xf>
    <xf numFmtId="2" fontId="56" fillId="34" borderId="22" xfId="0" applyNumberFormat="1" applyFont="1" applyFill="1" applyBorder="1" applyAlignment="1">
      <alignment horizontal="center"/>
    </xf>
    <xf numFmtId="0" fontId="50" fillId="0" borderId="23" xfId="0" applyFont="1" applyFill="1" applyBorder="1" applyAlignment="1">
      <alignment horizontal="center"/>
    </xf>
    <xf numFmtId="166" fontId="55" fillId="0" borderId="24" xfId="0" applyNumberFormat="1" applyFont="1" applyFill="1" applyBorder="1" applyAlignment="1">
      <alignment/>
    </xf>
    <xf numFmtId="166" fontId="55" fillId="0" borderId="25" xfId="0" applyNumberFormat="1" applyFont="1" applyFill="1" applyBorder="1" applyAlignment="1">
      <alignment/>
    </xf>
    <xf numFmtId="2" fontId="56" fillId="0" borderId="26" xfId="0" applyNumberFormat="1" applyFont="1" applyFill="1" applyBorder="1" applyAlignment="1">
      <alignment horizontal="center"/>
    </xf>
    <xf numFmtId="0" fontId="54" fillId="33" borderId="21" xfId="0" applyFont="1" applyFill="1" applyBorder="1" applyAlignment="1">
      <alignment/>
    </xf>
    <xf numFmtId="1" fontId="57" fillId="0" borderId="25" xfId="0" applyNumberFormat="1" applyFont="1" applyFill="1" applyBorder="1" applyAlignment="1">
      <alignment horizontal="center"/>
    </xf>
    <xf numFmtId="2" fontId="56" fillId="0" borderId="12" xfId="0" applyNumberFormat="1" applyFont="1" applyFill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2" fontId="56" fillId="34" borderId="29" xfId="0" applyNumberFormat="1" applyFont="1" applyFill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2" fontId="58" fillId="0" borderId="0" xfId="0" applyNumberFormat="1" applyFont="1" applyBorder="1" applyAlignment="1">
      <alignment/>
    </xf>
    <xf numFmtId="1" fontId="59" fillId="0" borderId="0" xfId="0" applyNumberFormat="1" applyFont="1" applyBorder="1" applyAlignment="1">
      <alignment/>
    </xf>
    <xf numFmtId="1" fontId="5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58" fillId="0" borderId="0" xfId="0" applyFont="1" applyAlignment="1">
      <alignment/>
    </xf>
    <xf numFmtId="0" fontId="61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1" fontId="32" fillId="0" borderId="0" xfId="0" applyNumberFormat="1" applyFont="1" applyFill="1" applyBorder="1" applyAlignment="1">
      <alignment horizontal="center"/>
    </xf>
    <xf numFmtId="166" fontId="50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horizontal="center"/>
    </xf>
    <xf numFmtId="0" fontId="2" fillId="0" borderId="0" xfId="54" applyFont="1" applyFill="1" applyBorder="1" applyAlignment="1" applyProtection="1">
      <alignment vertical="center"/>
      <protection hidden="1"/>
    </xf>
    <xf numFmtId="0" fontId="0" fillId="0" borderId="0" xfId="0" applyFont="1" applyBorder="1" applyAlignment="1">
      <alignment/>
    </xf>
    <xf numFmtId="0" fontId="64" fillId="0" borderId="0" xfId="0" applyFont="1" applyBorder="1" applyAlignment="1">
      <alignment horizontal="center"/>
    </xf>
    <xf numFmtId="0" fontId="62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2" fontId="56" fillId="0" borderId="0" xfId="0" applyNumberFormat="1" applyFont="1" applyFill="1" applyBorder="1" applyAlignment="1">
      <alignment horizontal="center"/>
    </xf>
    <xf numFmtId="14" fontId="36" fillId="0" borderId="0" xfId="0" applyNumberFormat="1" applyFont="1" applyAlignment="1">
      <alignment/>
    </xf>
    <xf numFmtId="49" fontId="36" fillId="0" borderId="0" xfId="0" applyNumberFormat="1" applyFont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31" xfId="0" applyBorder="1" applyAlignment="1">
      <alignment/>
    </xf>
    <xf numFmtId="0" fontId="8" fillId="0" borderId="31" xfId="42" applyNumberFormat="1" applyFont="1" applyFill="1" applyBorder="1" applyAlignment="1" applyProtection="1">
      <alignment horizontal="center" vertical="center"/>
      <protection hidden="1"/>
    </xf>
    <xf numFmtId="0" fontId="70" fillId="0" borderId="31" xfId="42" applyNumberFormat="1" applyFont="1" applyFill="1" applyBorder="1" applyAlignment="1" applyProtection="1">
      <alignment horizontal="center" vertical="center"/>
      <protection hidden="1"/>
    </xf>
    <xf numFmtId="0" fontId="69" fillId="0" borderId="31" xfId="0" applyFont="1" applyBorder="1" applyAlignment="1">
      <alignment/>
    </xf>
    <xf numFmtId="0" fontId="65" fillId="0" borderId="32" xfId="0" applyFont="1" applyBorder="1" applyAlignment="1">
      <alignment vertical="center"/>
    </xf>
    <xf numFmtId="0" fontId="65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vertical="center" wrapText="1"/>
    </xf>
    <xf numFmtId="0" fontId="72" fillId="0" borderId="35" xfId="0" applyFont="1" applyBorder="1" applyAlignment="1">
      <alignment horizontal="center" vertical="center" wrapText="1"/>
    </xf>
    <xf numFmtId="0" fontId="50" fillId="0" borderId="36" xfId="0" applyFont="1" applyBorder="1" applyAlignment="1">
      <alignment vertical="center" wrapText="1"/>
    </xf>
    <xf numFmtId="0" fontId="50" fillId="0" borderId="37" xfId="0" applyFont="1" applyBorder="1" applyAlignment="1">
      <alignment vertical="center" wrapText="1"/>
    </xf>
    <xf numFmtId="0" fontId="73" fillId="0" borderId="38" xfId="0" applyFont="1" applyBorder="1" applyAlignment="1">
      <alignment horizontal="center"/>
    </xf>
    <xf numFmtId="0" fontId="73" fillId="0" borderId="39" xfId="0" applyFont="1" applyBorder="1" applyAlignment="1">
      <alignment horizontal="center"/>
    </xf>
    <xf numFmtId="0" fontId="73" fillId="0" borderId="40" xfId="0" applyFont="1" applyBorder="1" applyAlignment="1">
      <alignment horizontal="center"/>
    </xf>
    <xf numFmtId="0" fontId="73" fillId="0" borderId="41" xfId="0" applyFont="1" applyBorder="1" applyAlignment="1">
      <alignment horizontal="center"/>
    </xf>
    <xf numFmtId="0" fontId="73" fillId="0" borderId="42" xfId="0" applyFont="1" applyBorder="1" applyAlignment="1">
      <alignment horizontal="center"/>
    </xf>
    <xf numFmtId="0" fontId="71" fillId="36" borderId="43" xfId="0" applyFont="1" applyFill="1" applyBorder="1" applyAlignment="1">
      <alignment horizontal="center" vertical="center" wrapText="1"/>
    </xf>
    <xf numFmtId="0" fontId="50" fillId="36" borderId="44" xfId="0" applyFont="1" applyFill="1" applyBorder="1" applyAlignment="1">
      <alignment horizontal="center" vertical="center" wrapText="1"/>
    </xf>
    <xf numFmtId="2" fontId="56" fillId="36" borderId="45" xfId="0" applyNumberFormat="1" applyFont="1" applyFill="1" applyBorder="1" applyAlignment="1">
      <alignment horizontal="center" vertical="center" wrapText="1"/>
    </xf>
    <xf numFmtId="1" fontId="47" fillId="36" borderId="45" xfId="0" applyNumberFormat="1" applyFont="1" applyFill="1" applyBorder="1" applyAlignment="1">
      <alignment horizontal="center" vertical="center"/>
    </xf>
    <xf numFmtId="0" fontId="73" fillId="36" borderId="45" xfId="0" applyFont="1" applyFill="1" applyBorder="1" applyAlignment="1">
      <alignment horizontal="center"/>
    </xf>
    <xf numFmtId="0" fontId="74" fillId="33" borderId="45" xfId="0" applyFont="1" applyFill="1" applyBorder="1" applyAlignment="1">
      <alignment horizontal="center" vertical="center" wrapText="1"/>
    </xf>
    <xf numFmtId="0" fontId="73" fillId="36" borderId="46" xfId="0" applyFont="1" applyFill="1" applyBorder="1" applyAlignment="1">
      <alignment horizontal="center"/>
    </xf>
    <xf numFmtId="167" fontId="73" fillId="36" borderId="45" xfId="0" applyNumberFormat="1" applyFont="1" applyFill="1" applyBorder="1" applyAlignment="1">
      <alignment horizontal="center"/>
    </xf>
    <xf numFmtId="0" fontId="73" fillId="36" borderId="0" xfId="0" applyFont="1" applyFill="1" applyBorder="1" applyAlignment="1">
      <alignment horizontal="center"/>
    </xf>
    <xf numFmtId="0" fontId="74" fillId="33" borderId="47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2" fontId="75" fillId="36" borderId="14" xfId="0" applyNumberFormat="1" applyFont="1" applyFill="1" applyBorder="1" applyAlignment="1">
      <alignment horizontal="center" vertical="center" wrapText="1"/>
    </xf>
    <xf numFmtId="2" fontId="75" fillId="33" borderId="49" xfId="0" applyNumberFormat="1" applyFont="1" applyFill="1" applyBorder="1" applyAlignment="1">
      <alignment horizontal="center" vertical="center" wrapText="1"/>
    </xf>
    <xf numFmtId="0" fontId="76" fillId="37" borderId="50" xfId="0" applyFont="1" applyFill="1" applyBorder="1" applyAlignment="1">
      <alignment horizontal="center" vertical="center" wrapText="1"/>
    </xf>
    <xf numFmtId="0" fontId="76" fillId="37" borderId="36" xfId="0" applyFont="1" applyFill="1" applyBorder="1" applyAlignment="1">
      <alignment horizontal="center" vertical="center" wrapText="1"/>
    </xf>
    <xf numFmtId="2" fontId="75" fillId="37" borderId="51" xfId="0" applyNumberFormat="1" applyFont="1" applyFill="1" applyBorder="1" applyAlignment="1">
      <alignment horizontal="center" vertical="center" wrapText="1"/>
    </xf>
    <xf numFmtId="1" fontId="47" fillId="37" borderId="51" xfId="0" applyNumberFormat="1" applyFont="1" applyFill="1" applyBorder="1" applyAlignment="1">
      <alignment horizontal="center" vertical="center"/>
    </xf>
    <xf numFmtId="1" fontId="77" fillId="37" borderId="51" xfId="0" applyNumberFormat="1" applyFont="1" applyFill="1" applyBorder="1" applyAlignment="1">
      <alignment horizontal="center" vertical="center"/>
    </xf>
    <xf numFmtId="0" fontId="74" fillId="37" borderId="51" xfId="0" applyFont="1" applyFill="1" applyBorder="1" applyAlignment="1">
      <alignment horizontal="center" vertical="center" wrapText="1"/>
    </xf>
    <xf numFmtId="1" fontId="77" fillId="37" borderId="52" xfId="0" applyNumberFormat="1" applyFont="1" applyFill="1" applyBorder="1" applyAlignment="1">
      <alignment horizontal="center" vertical="center"/>
    </xf>
    <xf numFmtId="1" fontId="77" fillId="37" borderId="34" xfId="0" applyNumberFormat="1" applyFont="1" applyFill="1" applyBorder="1" applyAlignment="1">
      <alignment horizontal="center" vertical="center"/>
    </xf>
    <xf numFmtId="0" fontId="74" fillId="37" borderId="53" xfId="0" applyFont="1" applyFill="1" applyBorder="1" applyAlignment="1">
      <alignment horizontal="center" vertical="center" wrapText="1"/>
    </xf>
    <xf numFmtId="2" fontId="74" fillId="37" borderId="54" xfId="0" applyNumberFormat="1" applyFont="1" applyFill="1" applyBorder="1" applyAlignment="1">
      <alignment horizontal="center" vertical="center" wrapText="1"/>
    </xf>
    <xf numFmtId="2" fontId="75" fillId="37" borderId="34" xfId="0" applyNumberFormat="1" applyFont="1" applyFill="1" applyBorder="1" applyAlignment="1">
      <alignment horizontal="center" vertical="center" wrapText="1"/>
    </xf>
    <xf numFmtId="2" fontId="75" fillId="33" borderId="34" xfId="0" applyNumberFormat="1" applyFont="1" applyFill="1" applyBorder="1" applyAlignment="1">
      <alignment horizontal="center" vertical="center" wrapText="1"/>
    </xf>
    <xf numFmtId="1" fontId="77" fillId="37" borderId="55" xfId="0" applyNumberFormat="1" applyFont="1" applyFill="1" applyBorder="1" applyAlignment="1">
      <alignment horizontal="center" vertical="center"/>
    </xf>
    <xf numFmtId="1" fontId="77" fillId="37" borderId="56" xfId="0" applyNumberFormat="1" applyFont="1" applyFill="1" applyBorder="1" applyAlignment="1">
      <alignment horizontal="center" vertical="center"/>
    </xf>
    <xf numFmtId="0" fontId="74" fillId="37" borderId="36" xfId="0" applyFont="1" applyFill="1" applyBorder="1" applyAlignment="1">
      <alignment horizontal="center" vertical="center" wrapText="1"/>
    </xf>
    <xf numFmtId="0" fontId="0" fillId="33" borderId="57" xfId="0" applyFill="1" applyBorder="1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/>
    </xf>
    <xf numFmtId="0" fontId="58" fillId="0" borderId="0" xfId="0" applyFont="1" applyAlignment="1">
      <alignment horizontal="center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56" fillId="0" borderId="54" xfId="0" applyNumberFormat="1" applyFont="1" applyFill="1" applyBorder="1" applyAlignment="1">
      <alignment horizontal="center"/>
    </xf>
    <xf numFmtId="2" fontId="40" fillId="0" borderId="58" xfId="62" applyNumberFormat="1" applyFont="1" applyFill="1" applyBorder="1" applyAlignment="1" applyProtection="1">
      <alignment horizontal="center" vertical="center"/>
      <protection/>
    </xf>
    <xf numFmtId="2" fontId="7" fillId="0" borderId="58" xfId="62" applyNumberFormat="1" applyFont="1" applyFill="1" applyBorder="1" applyAlignment="1" applyProtection="1">
      <alignment horizontal="center" vertical="center"/>
      <protection/>
    </xf>
    <xf numFmtId="0" fontId="10" fillId="0" borderId="59" xfId="0" applyFont="1" applyFill="1" applyBorder="1" applyAlignment="1">
      <alignment horizontal="center" vertical="center" wrapText="1"/>
    </xf>
    <xf numFmtId="0" fontId="34" fillId="0" borderId="59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1" fontId="17" fillId="0" borderId="59" xfId="0" applyNumberFormat="1" applyFont="1" applyFill="1" applyBorder="1" applyAlignment="1">
      <alignment horizontal="center"/>
    </xf>
    <xf numFmtId="0" fontId="36" fillId="0" borderId="59" xfId="0" applyFont="1" applyFill="1" applyBorder="1" applyAlignment="1">
      <alignment/>
    </xf>
    <xf numFmtId="2" fontId="40" fillId="0" borderId="59" xfId="62" applyNumberFormat="1" applyFont="1" applyFill="1" applyBorder="1" applyAlignment="1" applyProtection="1">
      <alignment horizontal="center" vertical="center"/>
      <protection/>
    </xf>
    <xf numFmtId="0" fontId="38" fillId="0" borderId="59" xfId="0" applyFont="1" applyFill="1" applyBorder="1" applyAlignment="1">
      <alignment horizontal="center" vertical="center"/>
    </xf>
    <xf numFmtId="2" fontId="7" fillId="0" borderId="59" xfId="62" applyNumberFormat="1" applyFont="1" applyFill="1" applyBorder="1" applyAlignment="1" applyProtection="1">
      <alignment horizontal="center" vertical="center"/>
      <protection/>
    </xf>
    <xf numFmtId="166" fontId="7" fillId="0" borderId="59" xfId="0" applyNumberFormat="1" applyFont="1" applyFill="1" applyBorder="1" applyAlignment="1">
      <alignment horizontal="center" vertical="center"/>
    </xf>
    <xf numFmtId="166" fontId="55" fillId="0" borderId="60" xfId="0" applyNumberFormat="1" applyFont="1" applyFill="1" applyBorder="1" applyAlignment="1">
      <alignment/>
    </xf>
    <xf numFmtId="3" fontId="57" fillId="0" borderId="51" xfId="0" applyNumberFormat="1" applyFont="1" applyFill="1" applyBorder="1" applyAlignment="1">
      <alignment horizontal="center"/>
    </xf>
    <xf numFmtId="0" fontId="56" fillId="0" borderId="54" xfId="0" applyFont="1" applyBorder="1" applyAlignment="1">
      <alignment/>
    </xf>
    <xf numFmtId="2" fontId="56" fillId="0" borderId="54" xfId="0" applyNumberFormat="1" applyFont="1" applyBorder="1" applyAlignment="1">
      <alignment/>
    </xf>
    <xf numFmtId="2" fontId="56" fillId="0" borderId="54" xfId="0" applyNumberFormat="1" applyFont="1" applyBorder="1" applyAlignment="1">
      <alignment horizontal="center"/>
    </xf>
    <xf numFmtId="166" fontId="55" fillId="0" borderId="61" xfId="0" applyNumberFormat="1" applyFont="1" applyFill="1" applyBorder="1" applyAlignment="1">
      <alignment/>
    </xf>
    <xf numFmtId="3" fontId="57" fillId="0" borderId="62" xfId="0" applyNumberFormat="1" applyFont="1" applyFill="1" applyBorder="1" applyAlignment="1">
      <alignment horizontal="center"/>
    </xf>
    <xf numFmtId="2" fontId="56" fillId="0" borderId="63" xfId="0" applyNumberFormat="1" applyFont="1" applyBorder="1" applyAlignment="1">
      <alignment/>
    </xf>
    <xf numFmtId="2" fontId="56" fillId="0" borderId="63" xfId="0" applyNumberFormat="1" applyFont="1" applyFill="1" applyBorder="1" applyAlignment="1">
      <alignment horizontal="center"/>
    </xf>
    <xf numFmtId="2" fontId="56" fillId="0" borderId="63" xfId="0" applyNumberFormat="1" applyFont="1" applyBorder="1" applyAlignment="1">
      <alignment horizontal="center"/>
    </xf>
    <xf numFmtId="166" fontId="55" fillId="0" borderId="64" xfId="0" applyNumberFormat="1" applyFont="1" applyFill="1" applyBorder="1" applyAlignment="1">
      <alignment/>
    </xf>
    <xf numFmtId="3" fontId="57" fillId="0" borderId="65" xfId="0" applyNumberFormat="1" applyFont="1" applyFill="1" applyBorder="1" applyAlignment="1">
      <alignment horizontal="center"/>
    </xf>
    <xf numFmtId="2" fontId="56" fillId="0" borderId="66" xfId="0" applyNumberFormat="1" applyFont="1" applyBorder="1" applyAlignment="1">
      <alignment/>
    </xf>
    <xf numFmtId="0" fontId="50" fillId="0" borderId="67" xfId="0" applyFont="1" applyFill="1" applyBorder="1" applyAlignment="1">
      <alignment horizontal="center"/>
    </xf>
    <xf numFmtId="0" fontId="50" fillId="0" borderId="67" xfId="0" applyFont="1" applyBorder="1" applyAlignment="1">
      <alignment horizontal="center"/>
    </xf>
    <xf numFmtId="0" fontId="50" fillId="0" borderId="68" xfId="0" applyFont="1" applyBorder="1" applyAlignment="1">
      <alignment horizontal="center"/>
    </xf>
    <xf numFmtId="1" fontId="49" fillId="0" borderId="67" xfId="0" applyNumberFormat="1" applyFont="1" applyFill="1" applyBorder="1" applyAlignment="1">
      <alignment horizontal="center"/>
    </xf>
    <xf numFmtId="1" fontId="49" fillId="0" borderId="67" xfId="0" applyNumberFormat="1" applyFont="1" applyBorder="1" applyAlignment="1">
      <alignment horizontal="center"/>
    </xf>
    <xf numFmtId="1" fontId="49" fillId="0" borderId="68" xfId="0" applyNumberFormat="1" applyFont="1" applyBorder="1" applyAlignment="1">
      <alignment horizontal="center"/>
    </xf>
    <xf numFmtId="0" fontId="50" fillId="0" borderId="69" xfId="0" applyFont="1" applyBorder="1" applyAlignment="1">
      <alignment horizontal="center"/>
    </xf>
    <xf numFmtId="166" fontId="55" fillId="0" borderId="0" xfId="0" applyNumberFormat="1" applyFont="1" applyFill="1" applyBorder="1" applyAlignment="1">
      <alignment/>
    </xf>
    <xf numFmtId="1" fontId="57" fillId="0" borderId="0" xfId="0" applyNumberFormat="1" applyFont="1" applyFill="1" applyBorder="1" applyAlignment="1">
      <alignment horizontal="center"/>
    </xf>
    <xf numFmtId="2" fontId="56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/>
    </xf>
    <xf numFmtId="0" fontId="50" fillId="0" borderId="70" xfId="0" applyFont="1" applyBorder="1" applyAlignment="1">
      <alignment horizontal="center"/>
    </xf>
    <xf numFmtId="166" fontId="55" fillId="0" borderId="71" xfId="0" applyNumberFormat="1" applyFont="1" applyFill="1" applyBorder="1" applyAlignment="1">
      <alignment/>
    </xf>
    <xf numFmtId="3" fontId="57" fillId="0" borderId="72" xfId="0" applyNumberFormat="1" applyFont="1" applyFill="1" applyBorder="1" applyAlignment="1">
      <alignment horizontal="center"/>
    </xf>
    <xf numFmtId="2" fontId="56" fillId="0" borderId="73" xfId="0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59" fillId="0" borderId="0" xfId="0" applyFont="1" applyBorder="1" applyAlignment="1">
      <alignment/>
    </xf>
    <xf numFmtId="0" fontId="10" fillId="0" borderId="59" xfId="0" applyFont="1" applyFill="1" applyBorder="1" applyAlignment="1">
      <alignment horizontal="center" vertical="center"/>
    </xf>
    <xf numFmtId="1" fontId="18" fillId="33" borderId="0" xfId="0" applyNumberFormat="1" applyFont="1" applyFill="1" applyBorder="1" applyAlignment="1">
      <alignment horizontal="center"/>
    </xf>
    <xf numFmtId="0" fontId="10" fillId="0" borderId="74" xfId="0" applyFont="1" applyFill="1" applyBorder="1" applyAlignment="1">
      <alignment horizontal="center" vertical="center" wrapText="1"/>
    </xf>
    <xf numFmtId="0" fontId="34" fillId="0" borderId="75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3" fontId="39" fillId="0" borderId="59" xfId="0" applyNumberFormat="1" applyFont="1" applyFill="1" applyBorder="1" applyAlignment="1">
      <alignment horizontal="center" vertical="center" wrapText="1"/>
    </xf>
    <xf numFmtId="3" fontId="43" fillId="0" borderId="59" xfId="0" applyNumberFormat="1" applyFont="1" applyFill="1" applyBorder="1" applyAlignment="1">
      <alignment horizontal="center" vertical="center" wrapText="1"/>
    </xf>
    <xf numFmtId="1" fontId="47" fillId="37" borderId="51" xfId="0" applyNumberFormat="1" applyFont="1" applyFill="1" applyBorder="1" applyAlignment="1">
      <alignment horizontal="center" vertical="center" wrapText="1"/>
    </xf>
    <xf numFmtId="1" fontId="47" fillId="37" borderId="76" xfId="0" applyNumberFormat="1" applyFont="1" applyFill="1" applyBorder="1" applyAlignment="1">
      <alignment horizontal="center" vertical="center"/>
    </xf>
    <xf numFmtId="0" fontId="5" fillId="0" borderId="0" xfId="54" applyFont="1" applyBorder="1" applyAlignment="1" applyProtection="1">
      <alignment horizontal="center" vertical="center"/>
      <protection hidden="1"/>
    </xf>
    <xf numFmtId="0" fontId="16" fillId="0" borderId="59" xfId="0" applyFont="1" applyFill="1" applyBorder="1" applyAlignment="1">
      <alignment horizontal="center" vertical="center"/>
    </xf>
    <xf numFmtId="0" fontId="27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63" fillId="0" borderId="77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/>
    </xf>
    <xf numFmtId="0" fontId="74" fillId="0" borderId="59" xfId="0" applyFont="1" applyFill="1" applyBorder="1" applyAlignment="1">
      <alignment horizontal="center" vertical="center"/>
    </xf>
    <xf numFmtId="1" fontId="50" fillId="0" borderId="59" xfId="0" applyNumberFormat="1" applyFont="1" applyFill="1" applyBorder="1" applyAlignment="1">
      <alignment horizontal="center" vertical="center"/>
    </xf>
    <xf numFmtId="166" fontId="50" fillId="0" borderId="59" xfId="0" applyNumberFormat="1" applyFont="1" applyFill="1" applyBorder="1" applyAlignment="1">
      <alignment horizontal="right" vertical="center"/>
    </xf>
    <xf numFmtId="0" fontId="49" fillId="0" borderId="75" xfId="0" applyFont="1" applyFill="1" applyBorder="1" applyAlignment="1">
      <alignment horizontal="center" vertical="center"/>
    </xf>
    <xf numFmtId="0" fontId="49" fillId="0" borderId="78" xfId="0" applyFont="1" applyFill="1" applyBorder="1" applyAlignment="1">
      <alignment horizontal="center" vertical="center"/>
    </xf>
    <xf numFmtId="0" fontId="63" fillId="38" borderId="77" xfId="0" applyFont="1" applyFill="1" applyBorder="1" applyAlignment="1">
      <alignment horizontal="center" vertical="center"/>
    </xf>
    <xf numFmtId="0" fontId="24" fillId="38" borderId="59" xfId="0" applyFont="1" applyFill="1" applyBorder="1" applyAlignment="1">
      <alignment horizontal="center" vertical="center"/>
    </xf>
    <xf numFmtId="0" fontId="74" fillId="38" borderId="59" xfId="0" applyFont="1" applyFill="1" applyBorder="1" applyAlignment="1">
      <alignment horizontal="center" vertical="center"/>
    </xf>
    <xf numFmtId="1" fontId="50" fillId="38" borderId="59" xfId="0" applyNumberFormat="1" applyFont="1" applyFill="1" applyBorder="1" applyAlignment="1">
      <alignment horizontal="center" vertical="center"/>
    </xf>
    <xf numFmtId="166" fontId="50" fillId="38" borderId="59" xfId="0" applyNumberFormat="1" applyFont="1" applyFill="1" applyBorder="1" applyAlignment="1">
      <alignment horizontal="right" vertical="center"/>
    </xf>
    <xf numFmtId="0" fontId="49" fillId="38" borderId="75" xfId="0" applyFont="1" applyFill="1" applyBorder="1" applyAlignment="1">
      <alignment horizontal="center" vertical="center"/>
    </xf>
    <xf numFmtId="0" fontId="49" fillId="38" borderId="78" xfId="0" applyFont="1" applyFill="1" applyBorder="1" applyAlignment="1">
      <alignment horizontal="center" vertical="center"/>
    </xf>
    <xf numFmtId="0" fontId="63" fillId="0" borderId="77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2" fontId="74" fillId="0" borderId="59" xfId="0" applyNumberFormat="1" applyFont="1" applyBorder="1" applyAlignment="1">
      <alignment horizontal="center" vertical="center"/>
    </xf>
    <xf numFmtId="1" fontId="50" fillId="0" borderId="59" xfId="0" applyNumberFormat="1" applyFont="1" applyBorder="1" applyAlignment="1">
      <alignment horizontal="center" vertical="center"/>
    </xf>
    <xf numFmtId="166" fontId="50" fillId="0" borderId="59" xfId="0" applyNumberFormat="1" applyFont="1" applyBorder="1" applyAlignment="1">
      <alignment horizontal="right" vertical="center"/>
    </xf>
    <xf numFmtId="0" fontId="49" fillId="0" borderId="75" xfId="0" applyFont="1" applyBorder="1" applyAlignment="1">
      <alignment horizontal="center" vertical="center"/>
    </xf>
    <xf numFmtId="0" fontId="49" fillId="0" borderId="78" xfId="0" applyFont="1" applyBorder="1" applyAlignment="1">
      <alignment horizontal="center" vertical="center"/>
    </xf>
    <xf numFmtId="2" fontId="74" fillId="38" borderId="59" xfId="0" applyNumberFormat="1" applyFont="1" applyFill="1" applyBorder="1" applyAlignment="1">
      <alignment horizontal="center" vertical="center"/>
    </xf>
    <xf numFmtId="0" fontId="63" fillId="38" borderId="64" xfId="0" applyFont="1" applyFill="1" applyBorder="1" applyAlignment="1">
      <alignment horizontal="center" vertical="center"/>
    </xf>
    <xf numFmtId="0" fontId="24" fillId="38" borderId="65" xfId="0" applyFont="1" applyFill="1" applyBorder="1" applyAlignment="1">
      <alignment horizontal="center" vertical="center"/>
    </xf>
    <xf numFmtId="2" fontId="74" fillId="38" borderId="65" xfId="0" applyNumberFormat="1" applyFont="1" applyFill="1" applyBorder="1" applyAlignment="1">
      <alignment horizontal="center" vertical="center"/>
    </xf>
    <xf numFmtId="1" fontId="50" fillId="38" borderId="65" xfId="0" applyNumberFormat="1" applyFont="1" applyFill="1" applyBorder="1" applyAlignment="1">
      <alignment horizontal="center" vertical="center"/>
    </xf>
    <xf numFmtId="166" fontId="50" fillId="38" borderId="65" xfId="0" applyNumberFormat="1" applyFont="1" applyFill="1" applyBorder="1" applyAlignment="1">
      <alignment horizontal="right" vertical="center"/>
    </xf>
    <xf numFmtId="0" fontId="49" fillId="38" borderId="79" xfId="0" applyFont="1" applyFill="1" applyBorder="1" applyAlignment="1">
      <alignment horizontal="center" vertical="center"/>
    </xf>
    <xf numFmtId="0" fontId="49" fillId="38" borderId="66" xfId="0" applyFont="1" applyFill="1" applyBorder="1" applyAlignment="1">
      <alignment horizontal="center" vertical="center"/>
    </xf>
    <xf numFmtId="0" fontId="51" fillId="38" borderId="80" xfId="0" applyFont="1" applyFill="1" applyBorder="1" applyAlignment="1">
      <alignment horizontal="center" vertical="center"/>
    </xf>
    <xf numFmtId="0" fontId="44" fillId="38" borderId="81" xfId="0" applyFont="1" applyFill="1" applyBorder="1" applyAlignment="1">
      <alignment horizontal="left" vertical="center" wrapText="1"/>
    </xf>
    <xf numFmtId="0" fontId="10" fillId="38" borderId="36" xfId="0" applyFont="1" applyFill="1" applyBorder="1" applyAlignment="1">
      <alignment horizontal="center" vertical="center" wrapText="1"/>
    </xf>
    <xf numFmtId="0" fontId="13" fillId="38" borderId="51" xfId="0" applyFont="1" applyFill="1" applyBorder="1" applyAlignment="1">
      <alignment horizontal="center" vertical="center" wrapText="1"/>
    </xf>
    <xf numFmtId="2" fontId="35" fillId="38" borderId="82" xfId="0" applyNumberFormat="1" applyFont="1" applyFill="1" applyBorder="1" applyAlignment="1">
      <alignment horizontal="center" vertical="center" wrapText="1"/>
    </xf>
    <xf numFmtId="1" fontId="5" fillId="38" borderId="28" xfId="0" applyNumberFormat="1" applyFont="1" applyFill="1" applyBorder="1" applyAlignment="1">
      <alignment horizontal="center" vertical="center" wrapText="1"/>
    </xf>
    <xf numFmtId="166" fontId="47" fillId="38" borderId="82" xfId="0" applyNumberFormat="1" applyFont="1" applyFill="1" applyBorder="1" applyAlignment="1">
      <alignment horizontal="center" vertical="center" wrapText="1"/>
    </xf>
    <xf numFmtId="166" fontId="14" fillId="38" borderId="67" xfId="0" applyNumberFormat="1" applyFont="1" applyFill="1" applyBorder="1" applyAlignment="1">
      <alignment horizontal="center" vertical="center" wrapText="1"/>
    </xf>
    <xf numFmtId="0" fontId="59" fillId="38" borderId="0" xfId="0" applyFont="1" applyFill="1" applyAlignment="1">
      <alignment/>
    </xf>
    <xf numFmtId="0" fontId="51" fillId="39" borderId="60" xfId="0" applyFont="1" applyFill="1" applyBorder="1" applyAlignment="1">
      <alignment horizontal="center" vertical="center"/>
    </xf>
    <xf numFmtId="0" fontId="5" fillId="39" borderId="54" xfId="0" applyFont="1" applyFill="1" applyBorder="1" applyAlignment="1">
      <alignment horizontal="left" vertical="center" wrapText="1"/>
    </xf>
    <xf numFmtId="0" fontId="10" fillId="39" borderId="36" xfId="0" applyFont="1" applyFill="1" applyBorder="1" applyAlignment="1">
      <alignment horizontal="center" vertical="center" wrapText="1"/>
    </xf>
    <xf numFmtId="0" fontId="13" fillId="39" borderId="51" xfId="0" applyFont="1" applyFill="1" applyBorder="1" applyAlignment="1">
      <alignment horizontal="center" vertical="center" wrapText="1"/>
    </xf>
    <xf numFmtId="2" fontId="35" fillId="39" borderId="82" xfId="0" applyNumberFormat="1" applyFont="1" applyFill="1" applyBorder="1" applyAlignment="1">
      <alignment horizontal="center" vertical="center" wrapText="1"/>
    </xf>
    <xf numFmtId="1" fontId="5" fillId="39" borderId="28" xfId="0" applyNumberFormat="1" applyFont="1" applyFill="1" applyBorder="1" applyAlignment="1">
      <alignment horizontal="center" vertical="center" wrapText="1"/>
    </xf>
    <xf numFmtId="166" fontId="47" fillId="39" borderId="82" xfId="0" applyNumberFormat="1" applyFont="1" applyFill="1" applyBorder="1" applyAlignment="1">
      <alignment horizontal="center" vertical="center" wrapText="1"/>
    </xf>
    <xf numFmtId="166" fontId="14" fillId="39" borderId="67" xfId="0" applyNumberFormat="1" applyFont="1" applyFill="1" applyBorder="1" applyAlignment="1">
      <alignment horizontal="center" vertical="center" wrapText="1"/>
    </xf>
    <xf numFmtId="0" fontId="51" fillId="38" borderId="60" xfId="0" applyFont="1" applyFill="1" applyBorder="1" applyAlignment="1">
      <alignment horizontal="center" vertical="center"/>
    </xf>
    <xf numFmtId="0" fontId="44" fillId="38" borderId="83" xfId="0" applyFont="1" applyFill="1" applyBorder="1" applyAlignment="1">
      <alignment horizontal="left" vertical="center"/>
    </xf>
    <xf numFmtId="0" fontId="10" fillId="38" borderId="36" xfId="0" applyFont="1" applyFill="1" applyBorder="1" applyAlignment="1">
      <alignment horizontal="center" vertical="center"/>
    </xf>
    <xf numFmtId="0" fontId="51" fillId="38" borderId="51" xfId="0" applyFont="1" applyFill="1" applyBorder="1" applyAlignment="1">
      <alignment horizontal="center" vertical="center"/>
    </xf>
    <xf numFmtId="0" fontId="35" fillId="38" borderId="84" xfId="0" applyFont="1" applyFill="1" applyBorder="1" applyAlignment="1">
      <alignment horizontal="center" vertical="center"/>
    </xf>
    <xf numFmtId="0" fontId="5" fillId="38" borderId="24" xfId="0" applyFont="1" applyFill="1" applyBorder="1" applyAlignment="1">
      <alignment horizontal="center" vertical="center"/>
    </xf>
    <xf numFmtId="0" fontId="14" fillId="38" borderId="85" xfId="0" applyFont="1" applyFill="1" applyBorder="1" applyAlignment="1">
      <alignment horizontal="center" vertical="center"/>
    </xf>
    <xf numFmtId="0" fontId="44" fillId="38" borderId="54" xfId="0" applyFont="1" applyFill="1" applyBorder="1" applyAlignment="1">
      <alignment horizontal="left" vertical="center" wrapText="1"/>
    </xf>
    <xf numFmtId="0" fontId="51" fillId="38" borderId="61" xfId="0" applyFont="1" applyFill="1" applyBorder="1" applyAlignment="1">
      <alignment horizontal="center" vertical="center"/>
    </xf>
    <xf numFmtId="0" fontId="44" fillId="38" borderId="63" xfId="0" applyFont="1" applyFill="1" applyBorder="1" applyAlignment="1">
      <alignment horizontal="left" vertical="center" wrapText="1"/>
    </xf>
    <xf numFmtId="0" fontId="10" fillId="38" borderId="86" xfId="0" applyFont="1" applyFill="1" applyBorder="1" applyAlignment="1">
      <alignment horizontal="center" vertical="center" wrapText="1"/>
    </xf>
    <xf numFmtId="0" fontId="13" fillId="38" borderId="17" xfId="0" applyFont="1" applyFill="1" applyBorder="1" applyAlignment="1">
      <alignment horizontal="center" vertical="center" wrapText="1"/>
    </xf>
    <xf numFmtId="2" fontId="35" fillId="38" borderId="87" xfId="0" applyNumberFormat="1" applyFont="1" applyFill="1" applyBorder="1" applyAlignment="1">
      <alignment horizontal="center" vertical="center" wrapText="1"/>
    </xf>
    <xf numFmtId="1" fontId="5" fillId="38" borderId="88" xfId="0" applyNumberFormat="1" applyFont="1" applyFill="1" applyBorder="1" applyAlignment="1">
      <alignment horizontal="center" vertical="center" wrapText="1"/>
    </xf>
    <xf numFmtId="166" fontId="47" fillId="38" borderId="87" xfId="0" applyNumberFormat="1" applyFont="1" applyFill="1" applyBorder="1" applyAlignment="1">
      <alignment horizontal="center" vertical="center" wrapText="1"/>
    </xf>
    <xf numFmtId="166" fontId="14" fillId="38" borderId="68" xfId="0" applyNumberFormat="1" applyFont="1" applyFill="1" applyBorder="1" applyAlignment="1">
      <alignment horizontal="center" vertical="center" wrapText="1"/>
    </xf>
    <xf numFmtId="0" fontId="59" fillId="38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0" xfId="54" applyFont="1" applyBorder="1" applyAlignment="1" applyProtection="1">
      <alignment horizontal="center" vertical="center"/>
      <protection hidden="1"/>
    </xf>
    <xf numFmtId="0" fontId="7" fillId="0" borderId="0" xfId="54" applyFont="1" applyBorder="1" applyAlignment="1" applyProtection="1">
      <alignment horizontal="center" vertical="center"/>
      <protection hidden="1"/>
    </xf>
    <xf numFmtId="2" fontId="13" fillId="0" borderId="10" xfId="0" applyNumberFormat="1" applyFont="1" applyFill="1" applyBorder="1" applyAlignment="1">
      <alignment horizontal="center" vertical="center" wrapText="1"/>
    </xf>
    <xf numFmtId="0" fontId="7" fillId="0" borderId="0" xfId="53" applyFont="1" applyBorder="1" applyAlignment="1" applyProtection="1">
      <alignment horizontal="center" vertical="center"/>
      <protection hidden="1"/>
    </xf>
    <xf numFmtId="0" fontId="8" fillId="0" borderId="0" xfId="42" applyNumberFormat="1" applyFont="1" applyFill="1" applyBorder="1" applyAlignment="1" applyProtection="1">
      <alignment horizontal="center" vertical="center"/>
      <protection hidden="1"/>
    </xf>
    <xf numFmtId="0" fontId="16" fillId="33" borderId="89" xfId="0" applyFont="1" applyFill="1" applyBorder="1" applyAlignment="1">
      <alignment horizontal="center" vertical="center"/>
    </xf>
    <xf numFmtId="0" fontId="16" fillId="0" borderId="90" xfId="0" applyFont="1" applyFill="1" applyBorder="1" applyAlignment="1">
      <alignment horizontal="center" vertical="center"/>
    </xf>
    <xf numFmtId="0" fontId="5" fillId="0" borderId="0" xfId="53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center" vertical="center"/>
      <protection hidden="1"/>
    </xf>
    <xf numFmtId="0" fontId="13" fillId="0" borderId="59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2" fontId="13" fillId="0" borderId="91" xfId="0" applyNumberFormat="1" applyFont="1" applyFill="1" applyBorder="1" applyAlignment="1">
      <alignment horizontal="center" vertical="center" wrapText="1"/>
    </xf>
    <xf numFmtId="2" fontId="13" fillId="0" borderId="92" xfId="0" applyNumberFormat="1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/>
    </xf>
    <xf numFmtId="165" fontId="7" fillId="0" borderId="91" xfId="62" applyNumberFormat="1" applyFont="1" applyFill="1" applyBorder="1" applyAlignment="1" applyProtection="1">
      <alignment horizontal="center" vertical="center"/>
      <protection/>
    </xf>
    <xf numFmtId="165" fontId="7" fillId="0" borderId="92" xfId="62" applyNumberFormat="1" applyFont="1" applyFill="1" applyBorder="1" applyAlignment="1" applyProtection="1">
      <alignment horizontal="center" vertical="center"/>
      <protection/>
    </xf>
    <xf numFmtId="1" fontId="7" fillId="0" borderId="10" xfId="62" applyNumberFormat="1" applyFont="1" applyFill="1" applyBorder="1" applyAlignment="1" applyProtection="1">
      <alignment horizontal="center" vertical="center"/>
      <protection/>
    </xf>
    <xf numFmtId="165" fontId="37" fillId="0" borderId="59" xfId="0" applyNumberFormat="1" applyFont="1" applyFill="1" applyBorder="1" applyAlignment="1">
      <alignment horizontal="center" vertical="center"/>
    </xf>
    <xf numFmtId="1" fontId="40" fillId="0" borderId="10" xfId="62" applyNumberFormat="1" applyFont="1" applyFill="1" applyBorder="1" applyAlignment="1" applyProtection="1">
      <alignment horizontal="center" vertical="center"/>
      <protection/>
    </xf>
    <xf numFmtId="0" fontId="37" fillId="0" borderId="59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166" fontId="40" fillId="0" borderId="59" xfId="0" applyNumberFormat="1" applyFont="1" applyFill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166" fontId="7" fillId="0" borderId="59" xfId="0" applyNumberFormat="1" applyFont="1" applyFill="1" applyBorder="1" applyAlignment="1">
      <alignment horizontal="center" vertical="center"/>
    </xf>
    <xf numFmtId="2" fontId="26" fillId="0" borderId="0" xfId="62" applyNumberFormat="1" applyFont="1" applyFill="1" applyBorder="1" applyAlignment="1" applyProtection="1">
      <alignment horizontal="center"/>
      <protection/>
    </xf>
    <xf numFmtId="1" fontId="29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2" fontId="13" fillId="0" borderId="93" xfId="0" applyNumberFormat="1" applyFont="1" applyFill="1" applyBorder="1" applyAlignment="1">
      <alignment horizontal="center" vertical="center" wrapText="1"/>
    </xf>
    <xf numFmtId="2" fontId="13" fillId="0" borderId="72" xfId="0" applyNumberFormat="1" applyFont="1" applyFill="1" applyBorder="1" applyAlignment="1">
      <alignment horizontal="center" vertical="center" wrapText="1"/>
    </xf>
    <xf numFmtId="2" fontId="13" fillId="0" borderId="5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9" fillId="0" borderId="34" xfId="0" applyFont="1" applyBorder="1" applyAlignment="1">
      <alignment horizontal="center" vertical="center" wrapText="1"/>
    </xf>
    <xf numFmtId="0" fontId="71" fillId="0" borderId="94" xfId="0" applyFont="1" applyBorder="1" applyAlignment="1">
      <alignment horizontal="center" vertical="center" wrapText="1"/>
    </xf>
    <xf numFmtId="0" fontId="65" fillId="0" borderId="95" xfId="0" applyFont="1" applyBorder="1" applyAlignment="1">
      <alignment horizontal="center" vertical="center"/>
    </xf>
    <xf numFmtId="0" fontId="72" fillId="0" borderId="96" xfId="0" applyFont="1" applyBorder="1" applyAlignment="1">
      <alignment horizontal="center" vertical="center" wrapText="1"/>
    </xf>
    <xf numFmtId="0" fontId="72" fillId="0" borderId="97" xfId="0" applyFont="1" applyBorder="1" applyAlignment="1">
      <alignment horizontal="center" vertical="center" wrapText="1"/>
    </xf>
    <xf numFmtId="0" fontId="72" fillId="0" borderId="98" xfId="0" applyFont="1" applyBorder="1" applyAlignment="1">
      <alignment horizontal="center" vertical="center" wrapText="1"/>
    </xf>
    <xf numFmtId="0" fontId="53" fillId="0" borderId="99" xfId="0" applyFont="1" applyBorder="1" applyAlignment="1">
      <alignment horizontal="center"/>
    </xf>
    <xf numFmtId="0" fontId="0" fillId="0" borderId="100" xfId="0" applyBorder="1" applyAlignment="1">
      <alignment horizontal="center"/>
    </xf>
    <xf numFmtId="0" fontId="24" fillId="0" borderId="101" xfId="0" applyFont="1" applyFill="1" applyBorder="1" applyAlignment="1">
      <alignment horizontal="center" vertical="center" wrapText="1"/>
    </xf>
    <xf numFmtId="0" fontId="24" fillId="0" borderId="102" xfId="0" applyFont="1" applyFill="1" applyBorder="1" applyAlignment="1">
      <alignment horizontal="center" vertical="center" wrapText="1"/>
    </xf>
    <xf numFmtId="0" fontId="24" fillId="0" borderId="103" xfId="0" applyFont="1" applyBorder="1" applyAlignment="1">
      <alignment horizontal="center" vertical="center" wrapText="1"/>
    </xf>
    <xf numFmtId="0" fontId="24" fillId="0" borderId="104" xfId="0" applyFont="1" applyBorder="1" applyAlignment="1">
      <alignment horizontal="center" vertical="center" wrapText="1"/>
    </xf>
    <xf numFmtId="0" fontId="49" fillId="0" borderId="105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/>
    </xf>
    <xf numFmtId="0" fontId="24" fillId="33" borderId="105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/>
    </xf>
    <xf numFmtId="0" fontId="53" fillId="0" borderId="106" xfId="0" applyFont="1" applyBorder="1" applyAlignment="1">
      <alignment horizontal="center"/>
    </xf>
    <xf numFmtId="0" fontId="53" fillId="0" borderId="107" xfId="0" applyFont="1" applyBorder="1" applyAlignment="1">
      <alignment horizontal="center"/>
    </xf>
    <xf numFmtId="0" fontId="53" fillId="0" borderId="10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3" fillId="0" borderId="109" xfId="0" applyFont="1" applyBorder="1" applyAlignment="1">
      <alignment horizontal="center"/>
    </xf>
    <xf numFmtId="0" fontId="53" fillId="0" borderId="110" xfId="0" applyFont="1" applyBorder="1" applyAlignment="1">
      <alignment horizontal="center"/>
    </xf>
    <xf numFmtId="0" fontId="24" fillId="0" borderId="111" xfId="0" applyFont="1" applyBorder="1" applyAlignment="1">
      <alignment horizontal="center" wrapText="1"/>
    </xf>
    <xf numFmtId="0" fontId="24" fillId="0" borderId="112" xfId="0" applyFont="1" applyBorder="1" applyAlignment="1">
      <alignment horizontal="center" wrapText="1"/>
    </xf>
    <xf numFmtId="0" fontId="51" fillId="0" borderId="113" xfId="0" applyFont="1" applyBorder="1" applyAlignment="1">
      <alignment horizontal="center" wrapText="1"/>
    </xf>
    <xf numFmtId="0" fontId="51" fillId="0" borderId="114" xfId="0" applyFont="1" applyBorder="1" applyAlignment="1">
      <alignment horizontal="center" wrapText="1"/>
    </xf>
    <xf numFmtId="0" fontId="24" fillId="0" borderId="112" xfId="0" applyFont="1" applyBorder="1" applyAlignment="1">
      <alignment wrapText="1"/>
    </xf>
    <xf numFmtId="0" fontId="51" fillId="0" borderId="113" xfId="0" applyFont="1" applyBorder="1" applyAlignment="1">
      <alignment horizontal="center" vertical="center" wrapText="1"/>
    </xf>
    <xf numFmtId="0" fontId="51" fillId="0" borderId="115" xfId="0" applyFont="1" applyBorder="1" applyAlignment="1">
      <alignment horizontal="center" vertical="center" wrapText="1"/>
    </xf>
    <xf numFmtId="0" fontId="51" fillId="0" borderId="116" xfId="0" applyFont="1" applyBorder="1" applyAlignment="1">
      <alignment horizontal="center" vertical="center" wrapText="1"/>
    </xf>
    <xf numFmtId="0" fontId="49" fillId="0" borderId="117" xfId="0" applyNumberFormat="1" applyFont="1" applyBorder="1" applyAlignment="1">
      <alignment horizontal="center" vertical="center" wrapText="1"/>
    </xf>
    <xf numFmtId="0" fontId="49" fillId="0" borderId="118" xfId="0" applyNumberFormat="1" applyFont="1" applyBorder="1" applyAlignment="1">
      <alignment horizontal="center" vertical="center" wrapText="1"/>
    </xf>
    <xf numFmtId="0" fontId="27" fillId="0" borderId="119" xfId="0" applyFont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51" fillId="0" borderId="120" xfId="0" applyNumberFormat="1" applyFont="1" applyBorder="1" applyAlignment="1">
      <alignment horizontal="center" vertical="center" wrapText="1"/>
    </xf>
    <xf numFmtId="0" fontId="51" fillId="0" borderId="121" xfId="0" applyNumberFormat="1" applyFont="1" applyBorder="1" applyAlignment="1">
      <alignment horizontal="center" vertical="center" wrapText="1"/>
    </xf>
    <xf numFmtId="0" fontId="51" fillId="0" borderId="122" xfId="0" applyNumberFormat="1" applyFont="1" applyBorder="1" applyAlignment="1">
      <alignment horizontal="center" vertical="center" wrapText="1"/>
    </xf>
    <xf numFmtId="0" fontId="53" fillId="0" borderId="123" xfId="0" applyFont="1" applyBorder="1" applyAlignment="1">
      <alignment horizontal="center"/>
    </xf>
    <xf numFmtId="0" fontId="53" fillId="0" borderId="124" xfId="0" applyFont="1" applyBorder="1" applyAlignment="1">
      <alignment horizontal="center"/>
    </xf>
    <xf numFmtId="0" fontId="53" fillId="0" borderId="125" xfId="0" applyFont="1" applyBorder="1" applyAlignment="1">
      <alignment horizontal="center"/>
    </xf>
    <xf numFmtId="0" fontId="53" fillId="0" borderId="126" xfId="0" applyFont="1" applyBorder="1" applyAlignment="1">
      <alignment horizontal="center"/>
    </xf>
    <xf numFmtId="0" fontId="53" fillId="0" borderId="127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1" fillId="0" borderId="20" xfId="0" applyNumberFormat="1" applyFont="1" applyBorder="1" applyAlignment="1">
      <alignment horizontal="center" vertical="center" wrapText="1"/>
    </xf>
    <xf numFmtId="0" fontId="53" fillId="0" borderId="128" xfId="0" applyFont="1" applyBorder="1" applyAlignment="1">
      <alignment horizontal="center"/>
    </xf>
    <xf numFmtId="0" fontId="53" fillId="0" borderId="112" xfId="0" applyFont="1" applyBorder="1" applyAlignment="1">
      <alignment horizontal="center"/>
    </xf>
    <xf numFmtId="0" fontId="24" fillId="0" borderId="112" xfId="0" applyFont="1" applyBorder="1" applyAlignment="1">
      <alignment horizontal="center" vertical="center" wrapText="1"/>
    </xf>
    <xf numFmtId="0" fontId="49" fillId="0" borderId="129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30" xfId="0" applyFont="1" applyBorder="1" applyAlignment="1">
      <alignment wrapText="1"/>
    </xf>
    <xf numFmtId="0" fontId="51" fillId="0" borderId="131" xfId="0" applyFont="1" applyBorder="1" applyAlignment="1">
      <alignment horizontal="center" wrapText="1"/>
    </xf>
    <xf numFmtId="0" fontId="24" fillId="0" borderId="130" xfId="0" applyFont="1" applyBorder="1" applyAlignment="1">
      <alignment horizontal="center" wrapText="1"/>
    </xf>
    <xf numFmtId="0" fontId="51" fillId="0" borderId="13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37" fillId="16" borderId="59" xfId="0" applyFont="1" applyFill="1" applyBorder="1" applyAlignment="1">
      <alignment horizontal="center" vertical="center"/>
    </xf>
    <xf numFmtId="0" fontId="38" fillId="16" borderId="59" xfId="0" applyFont="1" applyFill="1" applyBorder="1" applyAlignment="1">
      <alignment horizontal="center" vertical="center"/>
    </xf>
    <xf numFmtId="3" fontId="39" fillId="16" borderId="59" xfId="0" applyNumberFormat="1" applyFont="1" applyFill="1" applyBorder="1" applyAlignment="1">
      <alignment horizontal="center" vertical="center" wrapText="1"/>
    </xf>
    <xf numFmtId="166" fontId="40" fillId="16" borderId="59" xfId="0" applyNumberFormat="1" applyFont="1" applyFill="1" applyBorder="1" applyAlignment="1">
      <alignment horizontal="center" vertical="center"/>
    </xf>
    <xf numFmtId="0" fontId="37" fillId="16" borderId="59" xfId="0" applyFont="1" applyFill="1" applyBorder="1" applyAlignment="1">
      <alignment horizontal="center" vertical="center"/>
    </xf>
    <xf numFmtId="3" fontId="43" fillId="16" borderId="59" xfId="0" applyNumberFormat="1" applyFont="1" applyFill="1" applyBorder="1" applyAlignment="1">
      <alignment horizontal="center" vertical="center" wrapText="1"/>
    </xf>
    <xf numFmtId="166" fontId="40" fillId="16" borderId="59" xfId="0" applyNumberFormat="1" applyFont="1" applyFill="1" applyBorder="1" applyAlignment="1">
      <alignment horizontal="center" vertical="center"/>
    </xf>
    <xf numFmtId="0" fontId="29" fillId="16" borderId="59" xfId="0" applyFont="1" applyFill="1" applyBorder="1" applyAlignment="1">
      <alignment horizontal="center" vertical="center"/>
    </xf>
    <xf numFmtId="0" fontId="16" fillId="16" borderId="59" xfId="0" applyFont="1" applyFill="1" applyBorder="1" applyAlignment="1">
      <alignment horizontal="center" vertical="center"/>
    </xf>
    <xf numFmtId="166" fontId="7" fillId="16" borderId="59" xfId="0" applyNumberFormat="1" applyFont="1" applyFill="1" applyBorder="1" applyAlignment="1">
      <alignment horizontal="center" vertical="center"/>
    </xf>
    <xf numFmtId="0" fontId="35" fillId="16" borderId="59" xfId="0" applyFont="1" applyFill="1" applyBorder="1" applyAlignment="1">
      <alignment horizontal="center" vertical="center"/>
    </xf>
    <xf numFmtId="0" fontId="76" fillId="16" borderId="133" xfId="0" applyFont="1" applyFill="1" applyBorder="1" applyAlignment="1">
      <alignment horizontal="center" vertical="center" wrapText="1"/>
    </xf>
    <xf numFmtId="0" fontId="76" fillId="16" borderId="32" xfId="0" applyFont="1" applyFill="1" applyBorder="1" applyAlignment="1">
      <alignment horizontal="center" vertical="center" wrapText="1"/>
    </xf>
    <xf numFmtId="2" fontId="17" fillId="16" borderId="134" xfId="0" applyNumberFormat="1" applyFont="1" applyFill="1" applyBorder="1" applyAlignment="1">
      <alignment horizontal="center" vertical="center"/>
    </xf>
    <xf numFmtId="1" fontId="47" fillId="16" borderId="134" xfId="0" applyNumberFormat="1" applyFont="1" applyFill="1" applyBorder="1" applyAlignment="1">
      <alignment horizontal="center" vertical="center"/>
    </xf>
    <xf numFmtId="1" fontId="77" fillId="16" borderId="134" xfId="0" applyNumberFormat="1" applyFont="1" applyFill="1" applyBorder="1" applyAlignment="1">
      <alignment horizontal="center" vertical="center"/>
    </xf>
    <xf numFmtId="0" fontId="74" fillId="40" borderId="134" xfId="0" applyFont="1" applyFill="1" applyBorder="1" applyAlignment="1">
      <alignment horizontal="center" vertical="center" wrapText="1"/>
    </xf>
    <xf numFmtId="1" fontId="47" fillId="40" borderId="134" xfId="0" applyNumberFormat="1" applyFont="1" applyFill="1" applyBorder="1" applyAlignment="1">
      <alignment horizontal="center" vertical="center"/>
    </xf>
    <xf numFmtId="1" fontId="77" fillId="40" borderId="135" xfId="0" applyNumberFormat="1" applyFont="1" applyFill="1" applyBorder="1" applyAlignment="1">
      <alignment horizontal="center" vertical="center"/>
    </xf>
    <xf numFmtId="2" fontId="75" fillId="40" borderId="134" xfId="0" applyNumberFormat="1" applyFont="1" applyFill="1" applyBorder="1" applyAlignment="1">
      <alignment horizontal="center" vertical="center" wrapText="1"/>
    </xf>
    <xf numFmtId="1" fontId="77" fillId="40" borderId="136" xfId="0" applyNumberFormat="1" applyFont="1" applyFill="1" applyBorder="1" applyAlignment="1">
      <alignment horizontal="center" vertical="center"/>
    </xf>
    <xf numFmtId="1" fontId="77" fillId="40" borderId="49" xfId="0" applyNumberFormat="1" applyFont="1" applyFill="1" applyBorder="1" applyAlignment="1">
      <alignment horizontal="center" vertical="center"/>
    </xf>
    <xf numFmtId="0" fontId="74" fillId="40" borderId="137" xfId="0" applyFont="1" applyFill="1" applyBorder="1" applyAlignment="1">
      <alignment horizontal="center" vertical="center" wrapText="1"/>
    </xf>
    <xf numFmtId="2" fontId="74" fillId="40" borderId="138" xfId="0" applyNumberFormat="1" applyFont="1" applyFill="1" applyBorder="1" applyAlignment="1">
      <alignment horizontal="center" vertical="center" wrapText="1"/>
    </xf>
    <xf numFmtId="0" fontId="76" fillId="40" borderId="50" xfId="0" applyFont="1" applyFill="1" applyBorder="1" applyAlignment="1">
      <alignment horizontal="center" vertical="center" wrapText="1"/>
    </xf>
    <xf numFmtId="0" fontId="76" fillId="40" borderId="36" xfId="0" applyFont="1" applyFill="1" applyBorder="1" applyAlignment="1">
      <alignment horizontal="center" vertical="center" wrapText="1"/>
    </xf>
    <xf numFmtId="2" fontId="75" fillId="40" borderId="51" xfId="0" applyNumberFormat="1" applyFont="1" applyFill="1" applyBorder="1" applyAlignment="1">
      <alignment horizontal="center" vertical="center" wrapText="1"/>
    </xf>
    <xf numFmtId="1" fontId="47" fillId="40" borderId="51" xfId="0" applyNumberFormat="1" applyFont="1" applyFill="1" applyBorder="1" applyAlignment="1">
      <alignment horizontal="center" vertical="center"/>
    </xf>
    <xf numFmtId="1" fontId="77" fillId="40" borderId="51" xfId="0" applyNumberFormat="1" applyFont="1" applyFill="1" applyBorder="1" applyAlignment="1">
      <alignment horizontal="center" vertical="center"/>
    </xf>
    <xf numFmtId="0" fontId="74" fillId="40" borderId="51" xfId="0" applyFont="1" applyFill="1" applyBorder="1" applyAlignment="1">
      <alignment horizontal="center" vertical="center" wrapText="1"/>
    </xf>
    <xf numFmtId="1" fontId="77" fillId="40" borderId="139" xfId="0" applyNumberFormat="1" applyFont="1" applyFill="1" applyBorder="1" applyAlignment="1">
      <alignment horizontal="center" vertical="center"/>
    </xf>
    <xf numFmtId="1" fontId="47" fillId="40" borderId="24" xfId="0" applyNumberFormat="1" applyFont="1" applyFill="1" applyBorder="1" applyAlignment="1">
      <alignment horizontal="center" vertical="center"/>
    </xf>
    <xf numFmtId="1" fontId="77" fillId="40" borderId="52" xfId="0" applyNumberFormat="1" applyFont="1" applyFill="1" applyBorder="1" applyAlignment="1">
      <alignment horizontal="center" vertical="center"/>
    </xf>
    <xf numFmtId="1" fontId="47" fillId="40" borderId="51" xfId="0" applyNumberFormat="1" applyFont="1" applyFill="1" applyBorder="1" applyAlignment="1">
      <alignment horizontal="center" vertical="center" wrapText="1"/>
    </xf>
    <xf numFmtId="1" fontId="47" fillId="40" borderId="76" xfId="0" applyNumberFormat="1" applyFont="1" applyFill="1" applyBorder="1" applyAlignment="1">
      <alignment horizontal="center" vertical="center"/>
    </xf>
    <xf numFmtId="1" fontId="77" fillId="40" borderId="34" xfId="0" applyNumberFormat="1" applyFont="1" applyFill="1" applyBorder="1" applyAlignment="1">
      <alignment horizontal="center" vertical="center"/>
    </xf>
    <xf numFmtId="0" fontId="74" fillId="40" borderId="53" xfId="0" applyFont="1" applyFill="1" applyBorder="1" applyAlignment="1">
      <alignment horizontal="center" vertical="center" wrapText="1"/>
    </xf>
    <xf numFmtId="2" fontId="74" fillId="40" borderId="54" xfId="0" applyNumberFormat="1" applyFont="1" applyFill="1" applyBorder="1" applyAlignment="1">
      <alignment horizontal="center" vertical="center" wrapText="1"/>
    </xf>
    <xf numFmtId="1" fontId="77" fillId="40" borderId="56" xfId="0" applyNumberFormat="1" applyFont="1" applyFill="1" applyBorder="1" applyAlignment="1">
      <alignment horizontal="center" vertical="center"/>
    </xf>
    <xf numFmtId="0" fontId="74" fillId="40" borderId="36" xfId="0" applyFont="1" applyFill="1" applyBorder="1" applyAlignment="1">
      <alignment horizontal="center" vertical="center" wrapText="1"/>
    </xf>
    <xf numFmtId="0" fontId="76" fillId="40" borderId="140" xfId="0" applyFont="1" applyFill="1" applyBorder="1" applyAlignment="1">
      <alignment horizontal="center" vertical="center" wrapText="1"/>
    </xf>
    <xf numFmtId="0" fontId="0" fillId="40" borderId="37" xfId="0" applyFill="1" applyBorder="1" applyAlignment="1">
      <alignment horizontal="center" vertical="center"/>
    </xf>
    <xf numFmtId="0" fontId="0" fillId="40" borderId="38" xfId="0" applyFill="1" applyBorder="1" applyAlignment="1">
      <alignment horizontal="center" vertical="center"/>
    </xf>
    <xf numFmtId="0" fontId="29" fillId="40" borderId="38" xfId="0" applyFont="1" applyFill="1" applyBorder="1" applyAlignment="1">
      <alignment horizontal="center" vertical="center"/>
    </xf>
    <xf numFmtId="1" fontId="47" fillId="41" borderId="141" xfId="0" applyNumberFormat="1" applyFont="1" applyFill="1" applyBorder="1" applyAlignment="1">
      <alignment horizontal="center" vertical="center"/>
    </xf>
    <xf numFmtId="1" fontId="77" fillId="41" borderId="142" xfId="0" applyNumberFormat="1" applyFont="1" applyFill="1" applyBorder="1" applyAlignment="1">
      <alignment horizontal="center" vertical="center"/>
    </xf>
    <xf numFmtId="1" fontId="47" fillId="41" borderId="143" xfId="0" applyNumberFormat="1" applyFont="1" applyFill="1" applyBorder="1" applyAlignment="1">
      <alignment horizontal="center" vertical="center"/>
    </xf>
    <xf numFmtId="0" fontId="74" fillId="40" borderId="143" xfId="0" applyFont="1" applyFill="1" applyBorder="1" applyAlignment="1">
      <alignment horizontal="center" vertical="center" wrapText="1"/>
    </xf>
    <xf numFmtId="2" fontId="74" fillId="40" borderId="144" xfId="0" applyNumberFormat="1" applyFont="1" applyFill="1" applyBorder="1" applyAlignment="1">
      <alignment horizontal="center" vertical="center" wrapText="1"/>
    </xf>
    <xf numFmtId="0" fontId="50" fillId="40" borderId="145" xfId="0" applyFont="1" applyFill="1" applyBorder="1" applyAlignment="1">
      <alignment horizontal="center"/>
    </xf>
    <xf numFmtId="166" fontId="55" fillId="40" borderId="60" xfId="0" applyNumberFormat="1" applyFont="1" applyFill="1" applyBorder="1" applyAlignment="1">
      <alignment/>
    </xf>
    <xf numFmtId="3" fontId="57" fillId="40" borderId="51" xfId="0" applyNumberFormat="1" applyFont="1" applyFill="1" applyBorder="1" applyAlignment="1">
      <alignment horizontal="center"/>
    </xf>
    <xf numFmtId="2" fontId="56" fillId="42" borderId="54" xfId="0" applyNumberFormat="1" applyFont="1" applyFill="1" applyBorder="1" applyAlignment="1">
      <alignment/>
    </xf>
    <xf numFmtId="2" fontId="56" fillId="40" borderId="54" xfId="0" applyNumberFormat="1" applyFont="1" applyFill="1" applyBorder="1" applyAlignment="1">
      <alignment horizontal="center"/>
    </xf>
    <xf numFmtId="1" fontId="49" fillId="40" borderId="145" xfId="0" applyNumberFormat="1" applyFont="1" applyFill="1" applyBorder="1" applyAlignment="1">
      <alignment horizontal="center"/>
    </xf>
    <xf numFmtId="0" fontId="50" fillId="42" borderId="67" xfId="0" applyFont="1" applyFill="1" applyBorder="1" applyAlignment="1">
      <alignment horizontal="center"/>
    </xf>
    <xf numFmtId="3" fontId="57" fillId="42" borderId="51" xfId="0" applyNumberFormat="1" applyFont="1" applyFill="1" applyBorder="1" applyAlignment="1">
      <alignment horizontal="center"/>
    </xf>
    <xf numFmtId="0" fontId="56" fillId="42" borderId="54" xfId="0" applyFont="1" applyFill="1" applyBorder="1" applyAlignment="1">
      <alignment/>
    </xf>
    <xf numFmtId="166" fontId="55" fillId="42" borderId="60" xfId="0" applyNumberFormat="1" applyFont="1" applyFill="1" applyBorder="1" applyAlignment="1">
      <alignment/>
    </xf>
    <xf numFmtId="2" fontId="56" fillId="42" borderId="54" xfId="0" applyNumberFormat="1" applyFont="1" applyFill="1" applyBorder="1" applyAlignment="1">
      <alignment horizontal="center"/>
    </xf>
    <xf numFmtId="1" fontId="49" fillId="42" borderId="67" xfId="0" applyNumberFormat="1" applyFont="1" applyFill="1" applyBorder="1" applyAlignment="1">
      <alignment horizontal="center"/>
    </xf>
    <xf numFmtId="0" fontId="50" fillId="16" borderId="146" xfId="0" applyFont="1" applyFill="1" applyBorder="1" applyAlignment="1">
      <alignment horizontal="center" wrapText="1"/>
    </xf>
    <xf numFmtId="0" fontId="0" fillId="16" borderId="147" xfId="0" applyFill="1" applyBorder="1" applyAlignment="1">
      <alignment horizontal="center" wrapText="1"/>
    </xf>
    <xf numFmtId="0" fontId="0" fillId="16" borderId="148" xfId="0" applyFill="1" applyBorder="1" applyAlignment="1">
      <alignment horizontal="center" wrapText="1"/>
    </xf>
    <xf numFmtId="0" fontId="50" fillId="40" borderId="149" xfId="0" applyFont="1" applyFill="1" applyBorder="1" applyAlignment="1">
      <alignment horizontal="center"/>
    </xf>
    <xf numFmtId="0" fontId="50" fillId="40" borderId="21" xfId="0" applyFont="1" applyFill="1" applyBorder="1" applyAlignment="1">
      <alignment horizontal="center"/>
    </xf>
    <xf numFmtId="166" fontId="55" fillId="40" borderId="150" xfId="0" applyNumberFormat="1" applyFont="1" applyFill="1" applyBorder="1" applyAlignment="1">
      <alignment/>
    </xf>
    <xf numFmtId="166" fontId="55" fillId="40" borderId="151" xfId="0" applyNumberFormat="1" applyFont="1" applyFill="1" applyBorder="1" applyAlignment="1">
      <alignment/>
    </xf>
    <xf numFmtId="2" fontId="56" fillId="40" borderId="152" xfId="0" applyNumberFormat="1" applyFont="1" applyFill="1" applyBorder="1" applyAlignment="1">
      <alignment horizontal="center"/>
    </xf>
    <xf numFmtId="0" fontId="54" fillId="40" borderId="128" xfId="0" applyFont="1" applyFill="1" applyBorder="1" applyAlignment="1">
      <alignment/>
    </xf>
    <xf numFmtId="1" fontId="57" fillId="40" borderId="151" xfId="0" applyNumberFormat="1" applyFont="1" applyFill="1" applyBorder="1" applyAlignment="1">
      <alignment horizontal="center"/>
    </xf>
    <xf numFmtId="2" fontId="56" fillId="40" borderId="16" xfId="0" applyNumberFormat="1" applyFont="1" applyFill="1" applyBorder="1" applyAlignment="1">
      <alignment horizontal="center"/>
    </xf>
    <xf numFmtId="2" fontId="56" fillId="42" borderId="22" xfId="0" applyNumberFormat="1" applyFont="1" applyFill="1" applyBorder="1" applyAlignment="1">
      <alignment horizontal="center"/>
    </xf>
    <xf numFmtId="0" fontId="32" fillId="40" borderId="153" xfId="0" applyFont="1" applyFill="1" applyBorder="1" applyAlignment="1">
      <alignment horizontal="center"/>
    </xf>
    <xf numFmtId="0" fontId="50" fillId="40" borderId="28" xfId="0" applyFont="1" applyFill="1" applyBorder="1" applyAlignment="1">
      <alignment horizontal="center"/>
    </xf>
    <xf numFmtId="166" fontId="55" fillId="40" borderId="24" xfId="0" applyNumberFormat="1" applyFont="1" applyFill="1" applyBorder="1" applyAlignment="1">
      <alignment/>
    </xf>
    <xf numFmtId="166" fontId="55" fillId="40" borderId="25" xfId="0" applyNumberFormat="1" applyFont="1" applyFill="1" applyBorder="1" applyAlignment="1">
      <alignment/>
    </xf>
    <xf numFmtId="2" fontId="56" fillId="40" borderId="26" xfId="0" applyNumberFormat="1" applyFont="1" applyFill="1" applyBorder="1" applyAlignment="1">
      <alignment horizontal="center"/>
    </xf>
    <xf numFmtId="0" fontId="54" fillId="40" borderId="21" xfId="0" applyFont="1" applyFill="1" applyBorder="1" applyAlignment="1">
      <alignment/>
    </xf>
    <xf numFmtId="1" fontId="57" fillId="40" borderId="25" xfId="0" applyNumberFormat="1" applyFont="1" applyFill="1" applyBorder="1" applyAlignment="1">
      <alignment horizontal="center"/>
    </xf>
    <xf numFmtId="2" fontId="56" fillId="40" borderId="12" xfId="0" applyNumberFormat="1" applyFont="1" applyFill="1" applyBorder="1" applyAlignment="1">
      <alignment horizontal="center"/>
    </xf>
    <xf numFmtId="0" fontId="32" fillId="40" borderId="27" xfId="0" applyFont="1" applyFill="1" applyBorder="1" applyAlignment="1">
      <alignment horizontal="center"/>
    </xf>
    <xf numFmtId="0" fontId="63" fillId="16" borderId="77" xfId="0" applyFont="1" applyFill="1" applyBorder="1" applyAlignment="1">
      <alignment horizontal="center" vertical="center"/>
    </xf>
    <xf numFmtId="0" fontId="24" fillId="16" borderId="59" xfId="0" applyFont="1" applyFill="1" applyBorder="1" applyAlignment="1">
      <alignment horizontal="center" vertical="center"/>
    </xf>
    <xf numFmtId="0" fontId="74" fillId="16" borderId="59" xfId="0" applyFont="1" applyFill="1" applyBorder="1" applyAlignment="1">
      <alignment horizontal="center" vertical="center"/>
    </xf>
    <xf numFmtId="1" fontId="50" fillId="16" borderId="59" xfId="0" applyNumberFormat="1" applyFont="1" applyFill="1" applyBorder="1" applyAlignment="1">
      <alignment horizontal="center" vertical="center"/>
    </xf>
    <xf numFmtId="166" fontId="50" fillId="16" borderId="59" xfId="0" applyNumberFormat="1" applyFont="1" applyFill="1" applyBorder="1" applyAlignment="1">
      <alignment horizontal="right" vertical="center"/>
    </xf>
    <xf numFmtId="0" fontId="49" fillId="16" borderId="75" xfId="0" applyFont="1" applyFill="1" applyBorder="1" applyAlignment="1">
      <alignment horizontal="center" vertical="center"/>
    </xf>
    <xf numFmtId="0" fontId="49" fillId="16" borderId="78" xfId="0" applyFont="1" applyFill="1" applyBorder="1" applyAlignment="1">
      <alignment horizontal="center" vertical="center"/>
    </xf>
    <xf numFmtId="2" fontId="74" fillId="16" borderId="59" xfId="0" applyNumberFormat="1" applyFont="1" applyFill="1" applyBorder="1" applyAlignment="1">
      <alignment horizontal="center" vertical="center"/>
    </xf>
    <xf numFmtId="0" fontId="51" fillId="43" borderId="154" xfId="0" applyFont="1" applyFill="1" applyBorder="1" applyAlignment="1">
      <alignment horizontal="center" vertical="center"/>
    </xf>
    <xf numFmtId="0" fontId="13" fillId="43" borderId="155" xfId="0" applyFont="1" applyFill="1" applyBorder="1" applyAlignment="1">
      <alignment horizontal="center" vertical="center" wrapText="1"/>
    </xf>
    <xf numFmtId="0" fontId="13" fillId="43" borderId="156" xfId="0" applyFont="1" applyFill="1" applyBorder="1" applyAlignment="1">
      <alignment horizontal="center" vertical="center" wrapText="1"/>
    </xf>
    <xf numFmtId="0" fontId="13" fillId="43" borderId="157" xfId="0" applyFont="1" applyFill="1" applyBorder="1" applyAlignment="1">
      <alignment horizontal="center" vertical="center" wrapText="1"/>
    </xf>
    <xf numFmtId="0" fontId="51" fillId="43" borderId="129" xfId="0" applyFont="1" applyFill="1" applyBorder="1" applyAlignment="1">
      <alignment horizontal="center" vertical="center"/>
    </xf>
    <xf numFmtId="0" fontId="13" fillId="43" borderId="158" xfId="0" applyFont="1" applyFill="1" applyBorder="1" applyAlignment="1">
      <alignment horizontal="center" vertical="center" wrapText="1"/>
    </xf>
    <xf numFmtId="0" fontId="13" fillId="43" borderId="159" xfId="0" applyFont="1" applyFill="1" applyBorder="1" applyAlignment="1">
      <alignment horizontal="center" vertical="center" wrapText="1"/>
    </xf>
    <xf numFmtId="0" fontId="13" fillId="43" borderId="160" xfId="0" applyFont="1" applyFill="1" applyBorder="1" applyAlignment="1">
      <alignment horizontal="center" vertical="center" wrapText="1"/>
    </xf>
    <xf numFmtId="0" fontId="13" fillId="43" borderId="161" xfId="0" applyFont="1" applyFill="1" applyBorder="1" applyAlignment="1">
      <alignment horizontal="center" vertical="center" wrapText="1"/>
    </xf>
    <xf numFmtId="0" fontId="51" fillId="16" borderId="60" xfId="0" applyFont="1" applyFill="1" applyBorder="1" applyAlignment="1">
      <alignment horizontal="center" vertical="center"/>
    </xf>
    <xf numFmtId="0" fontId="5" fillId="42" borderId="54" xfId="0" applyFont="1" applyFill="1" applyBorder="1" applyAlignment="1">
      <alignment horizontal="left" vertical="center" wrapText="1"/>
    </xf>
    <xf numFmtId="0" fontId="10" fillId="16" borderId="36" xfId="0" applyFont="1" applyFill="1" applyBorder="1" applyAlignment="1">
      <alignment horizontal="center" vertical="center" wrapText="1"/>
    </xf>
    <xf numFmtId="0" fontId="13" fillId="16" borderId="51" xfId="0" applyFont="1" applyFill="1" applyBorder="1" applyAlignment="1">
      <alignment horizontal="center" vertical="center" wrapText="1"/>
    </xf>
    <xf numFmtId="2" fontId="35" fillId="16" borderId="82" xfId="0" applyNumberFormat="1" applyFont="1" applyFill="1" applyBorder="1" applyAlignment="1">
      <alignment horizontal="center" vertical="center" wrapText="1"/>
    </xf>
    <xf numFmtId="1" fontId="5" fillId="16" borderId="28" xfId="0" applyNumberFormat="1" applyFont="1" applyFill="1" applyBorder="1" applyAlignment="1">
      <alignment horizontal="center" vertical="center" wrapText="1"/>
    </xf>
    <xf numFmtId="166" fontId="47" fillId="16" borderId="82" xfId="0" applyNumberFormat="1" applyFont="1" applyFill="1" applyBorder="1" applyAlignment="1">
      <alignment horizontal="center" vertical="center" wrapText="1"/>
    </xf>
    <xf numFmtId="166" fontId="14" fillId="16" borderId="67" xfId="0" applyNumberFormat="1" applyFont="1" applyFill="1" applyBorder="1" applyAlignment="1">
      <alignment horizontal="center" vertical="center" wrapText="1"/>
    </xf>
    <xf numFmtId="0" fontId="44" fillId="16" borderId="54" xfId="0" applyFont="1" applyFill="1" applyBorder="1" applyAlignment="1">
      <alignment horizontal="left" vertical="center" wrapText="1"/>
    </xf>
    <xf numFmtId="0" fontId="5" fillId="16" borderId="54" xfId="0" applyFont="1" applyFill="1" applyBorder="1" applyAlignment="1">
      <alignment horizontal="left" vertical="center" wrapText="1"/>
    </xf>
    <xf numFmtId="0" fontId="96" fillId="0" borderId="0" xfId="42" applyFont="1" applyBorder="1" applyAlignment="1" applyProtection="1">
      <alignment horizontal="center" vertical="center"/>
      <protection hidden="1"/>
    </xf>
    <xf numFmtId="0" fontId="36" fillId="0" borderId="0" xfId="42" applyFont="1" applyBorder="1" applyAlignment="1" applyProtection="1">
      <alignment horizontal="center" vertical="center"/>
      <protection hidden="1"/>
    </xf>
    <xf numFmtId="0" fontId="121" fillId="0" borderId="0" xfId="42" applyNumberFormat="1" applyFont="1" applyFill="1" applyBorder="1" applyAlignment="1" applyProtection="1">
      <alignment horizontal="center" vertical="center"/>
      <protection hidden="1"/>
    </xf>
    <xf numFmtId="0" fontId="122" fillId="0" borderId="0" xfId="42" applyNumberFormat="1" applyFont="1" applyFill="1" applyBorder="1" applyAlignment="1" applyProtection="1">
      <alignment horizontal="center" vertical="center"/>
      <protection hidden="1"/>
    </xf>
    <xf numFmtId="0" fontId="123" fillId="0" borderId="0" xfId="42" applyFont="1" applyBorder="1" applyAlignment="1">
      <alignment horizontal="center"/>
    </xf>
    <xf numFmtId="0" fontId="122" fillId="0" borderId="0" xfId="42" applyFont="1" applyBorder="1" applyAlignment="1" applyProtection="1">
      <alignment horizontal="center" vertical="center"/>
      <protection hidden="1"/>
    </xf>
    <xf numFmtId="1" fontId="18" fillId="33" borderId="162" xfId="0" applyNumberFormat="1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vertical="center"/>
    </xf>
    <xf numFmtId="0" fontId="14" fillId="0" borderId="59" xfId="0" applyFont="1" applyFill="1" applyBorder="1" applyAlignment="1">
      <alignment horizontal="center" vertical="center"/>
    </xf>
    <xf numFmtId="0" fontId="16" fillId="40" borderId="59" xfId="0" applyFont="1" applyFill="1" applyBorder="1" applyAlignment="1">
      <alignment horizontal="center" vertical="center"/>
    </xf>
    <xf numFmtId="0" fontId="7" fillId="40" borderId="59" xfId="0" applyFont="1" applyFill="1" applyBorder="1" applyAlignment="1">
      <alignment horizontal="center" vertical="center"/>
    </xf>
    <xf numFmtId="1" fontId="18" fillId="40" borderId="59" xfId="0" applyNumberFormat="1" applyFont="1" applyFill="1" applyBorder="1" applyAlignment="1">
      <alignment horizontal="center"/>
    </xf>
    <xf numFmtId="1" fontId="22" fillId="40" borderId="59" xfId="0" applyNumberFormat="1" applyFont="1" applyFill="1" applyBorder="1" applyAlignment="1">
      <alignment horizontal="center"/>
    </xf>
    <xf numFmtId="2" fontId="7" fillId="0" borderId="59" xfId="64" applyNumberFormat="1" applyFont="1" applyFill="1" applyBorder="1" applyAlignment="1" applyProtection="1">
      <alignment horizontal="center" vertical="center"/>
      <protection/>
    </xf>
    <xf numFmtId="1" fontId="7" fillId="0" borderId="59" xfId="64" applyNumberFormat="1" applyFont="1" applyFill="1" applyBorder="1" applyAlignment="1" applyProtection="1">
      <alignment horizontal="center" vertical="center"/>
      <protection/>
    </xf>
    <xf numFmtId="1" fontId="21" fillId="40" borderId="59" xfId="0" applyNumberFormat="1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 vertical="center"/>
    </xf>
    <xf numFmtId="1" fontId="18" fillId="0" borderId="59" xfId="0" applyNumberFormat="1" applyFont="1" applyFill="1" applyBorder="1" applyAlignment="1">
      <alignment horizontal="center"/>
    </xf>
    <xf numFmtId="1" fontId="22" fillId="0" borderId="59" xfId="0" applyNumberFormat="1" applyFont="1" applyFill="1" applyBorder="1" applyAlignment="1">
      <alignment horizontal="center"/>
    </xf>
    <xf numFmtId="1" fontId="21" fillId="0" borderId="59" xfId="0" applyNumberFormat="1" applyFont="1" applyFill="1" applyBorder="1" applyAlignment="1">
      <alignment horizontal="center"/>
    </xf>
    <xf numFmtId="0" fontId="16" fillId="42" borderId="59" xfId="0" applyFont="1" applyFill="1" applyBorder="1" applyAlignment="1">
      <alignment horizontal="center" vertical="center"/>
    </xf>
    <xf numFmtId="0" fontId="7" fillId="42" borderId="59" xfId="0" applyFont="1" applyFill="1" applyBorder="1" applyAlignment="1">
      <alignment horizontal="center" vertical="center"/>
    </xf>
    <xf numFmtId="1" fontId="18" fillId="42" borderId="59" xfId="0" applyNumberFormat="1" applyFont="1" applyFill="1" applyBorder="1" applyAlignment="1">
      <alignment horizontal="center"/>
    </xf>
    <xf numFmtId="1" fontId="22" fillId="42" borderId="59" xfId="0" applyNumberFormat="1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46" fillId="40" borderId="59" xfId="0" applyFont="1" applyFill="1" applyBorder="1" applyAlignment="1">
      <alignment horizontal="center" vertical="center"/>
    </xf>
    <xf numFmtId="1" fontId="47" fillId="40" borderId="59" xfId="0" applyNumberFormat="1" applyFont="1" applyFill="1" applyBorder="1" applyAlignment="1">
      <alignment horizontal="center" vertical="center"/>
    </xf>
    <xf numFmtId="166" fontId="44" fillId="40" borderId="59" xfId="0" applyNumberFormat="1" applyFont="1" applyFill="1" applyBorder="1" applyAlignment="1">
      <alignment vertical="center"/>
    </xf>
    <xf numFmtId="165" fontId="7" fillId="42" borderId="59" xfId="62" applyNumberFormat="1" applyFont="1" applyFill="1" applyBorder="1" applyAlignment="1" applyProtection="1">
      <alignment horizontal="center" vertical="center"/>
      <protection/>
    </xf>
    <xf numFmtId="1" fontId="7" fillId="0" borderId="59" xfId="62" applyNumberFormat="1" applyFont="1" applyFill="1" applyBorder="1" applyAlignment="1" applyProtection="1">
      <alignment horizontal="center" vertical="center"/>
      <protection/>
    </xf>
    <xf numFmtId="1" fontId="48" fillId="40" borderId="59" xfId="0" applyNumberFormat="1" applyFont="1" applyFill="1" applyBorder="1" applyAlignment="1">
      <alignment horizontal="center" vertical="center"/>
    </xf>
    <xf numFmtId="166" fontId="45" fillId="40" borderId="59" xfId="0" applyNumberFormat="1" applyFont="1" applyFill="1" applyBorder="1" applyAlignment="1">
      <alignment vertical="center"/>
    </xf>
    <xf numFmtId="0" fontId="46" fillId="0" borderId="59" xfId="0" applyFont="1" applyFill="1" applyBorder="1" applyAlignment="1">
      <alignment horizontal="center" vertical="center"/>
    </xf>
    <xf numFmtId="1" fontId="47" fillId="0" borderId="59" xfId="0" applyNumberFormat="1" applyFont="1" applyFill="1" applyBorder="1" applyAlignment="1">
      <alignment horizontal="center" vertical="center"/>
    </xf>
    <xf numFmtId="166" fontId="44" fillId="0" borderId="59" xfId="0" applyNumberFormat="1" applyFont="1" applyFill="1" applyBorder="1" applyAlignment="1">
      <alignment vertical="center"/>
    </xf>
    <xf numFmtId="165" fontId="7" fillId="0" borderId="59" xfId="62" applyNumberFormat="1" applyFont="1" applyFill="1" applyBorder="1" applyAlignment="1" applyProtection="1">
      <alignment horizontal="center" vertical="center"/>
      <protection/>
    </xf>
    <xf numFmtId="1" fontId="48" fillId="0" borderId="59" xfId="0" applyNumberFormat="1" applyFont="1" applyFill="1" applyBorder="1" applyAlignment="1">
      <alignment horizontal="center" vertical="center"/>
    </xf>
    <xf numFmtId="166" fontId="45" fillId="0" borderId="59" xfId="0" applyNumberFormat="1" applyFont="1" applyFill="1" applyBorder="1" applyAlignment="1">
      <alignment vertical="center"/>
    </xf>
    <xf numFmtId="1" fontId="44" fillId="0" borderId="59" xfId="0" applyNumberFormat="1" applyFont="1" applyFill="1" applyBorder="1" applyAlignment="1">
      <alignment horizontal="center" vertical="center"/>
    </xf>
    <xf numFmtId="1" fontId="45" fillId="0" borderId="59" xfId="0" applyNumberFormat="1" applyFont="1" applyFill="1" applyBorder="1" applyAlignment="1">
      <alignment horizontal="center" vertical="center"/>
    </xf>
    <xf numFmtId="0" fontId="46" fillId="42" borderId="59" xfId="0" applyFont="1" applyFill="1" applyBorder="1" applyAlignment="1">
      <alignment horizontal="center" vertical="center"/>
    </xf>
    <xf numFmtId="166" fontId="44" fillId="16" borderId="59" xfId="0" applyNumberFormat="1" applyFont="1" applyFill="1" applyBorder="1" applyAlignment="1">
      <alignment vertical="center"/>
    </xf>
    <xf numFmtId="1" fontId="48" fillId="42" borderId="59" xfId="0" applyNumberFormat="1" applyFont="1" applyFill="1" applyBorder="1" applyAlignment="1">
      <alignment horizontal="center" vertical="center"/>
    </xf>
    <xf numFmtId="166" fontId="45" fillId="16" borderId="59" xfId="0" applyNumberFormat="1" applyFont="1" applyFill="1" applyBorder="1" applyAlignment="1">
      <alignment vertical="center"/>
    </xf>
    <xf numFmtId="1" fontId="29" fillId="0" borderId="59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2К" xfId="53"/>
    <cellStyle name="Обычный_02К_1525общи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1525общий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estmsk.ru/katalog/fanera-fk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orestmsk.ru/katalog/fanera-fsf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estmsk.ru/katalog/fanera-fsf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estmsk.ru/katalog/fanera-fsf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estmsk.ru/katalog/fanera-laminirovannaya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orestmsk.ru/katalog/fanera-bakelizirovannay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estmsk.ru/katalog/plityi-osb-osp/" TargetMode="External" /><Relationship Id="rId2" Type="http://schemas.openxmlformats.org/officeDocument/2006/relationships/hyperlink" Target="http://forestmsk.ru/katalog/dvp-plityi/" TargetMode="External" /><Relationship Id="rId3" Type="http://schemas.openxmlformats.org/officeDocument/2006/relationships/hyperlink" Target="http://forestmsk.ru/katalog/dsp/" TargetMode="Externa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orestmsk.ru/katalog/plityi-mdf/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1"/>
  <sheetViews>
    <sheetView tabSelected="1" view="pageBreakPreview" zoomScale="70" zoomScaleNormal="50" zoomScaleSheetLayoutView="70" workbookViewId="0" topLeftCell="A1">
      <selection activeCell="M29" sqref="M29"/>
    </sheetView>
  </sheetViews>
  <sheetFormatPr defaultColWidth="9.00390625" defaultRowHeight="12.75"/>
  <cols>
    <col min="1" max="1" width="9.125" style="1" customWidth="1"/>
    <col min="2" max="2" width="8.00390625" style="1" customWidth="1"/>
    <col min="3" max="3" width="7.75390625" style="1" customWidth="1"/>
    <col min="4" max="4" width="13.00390625" style="2" customWidth="1"/>
    <col min="5" max="5" width="15.75390625" style="1" customWidth="1"/>
    <col min="6" max="6" width="16.125" style="1" customWidth="1"/>
    <col min="7" max="7" width="15.00390625" style="1" customWidth="1"/>
    <col min="8" max="11" width="16.375" style="1" customWidth="1"/>
    <col min="12" max="12" width="14.625" style="1" customWidth="1"/>
    <col min="13" max="13" width="14.00390625" style="2" customWidth="1"/>
    <col min="14" max="14" width="0" style="1" hidden="1" customWidth="1"/>
    <col min="15" max="16384" width="9.125" style="1" customWidth="1"/>
  </cols>
  <sheetData>
    <row r="1" spans="2:14" ht="30" customHeight="1"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2:14" s="4" customFormat="1" ht="30.75" customHeight="1">
      <c r="B2" s="317" t="s">
        <v>0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2:14" s="5" customFormat="1" ht="25.5" customHeight="1">
      <c r="B3" s="317" t="s">
        <v>146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</row>
    <row r="4" spans="2:14" s="5" customFormat="1" ht="16.5" customHeight="1"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</row>
    <row r="5" spans="2:14" s="5" customFormat="1" ht="16.5" customHeight="1">
      <c r="B5" s="522" t="s">
        <v>150</v>
      </c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6"/>
      <c r="N5" s="6"/>
    </row>
    <row r="6" spans="2:14" s="8" customFormat="1" ht="20.25" customHeight="1"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</row>
    <row r="7" spans="2:14" s="8" customFormat="1" ht="15.75" customHeight="1"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</row>
    <row r="8" spans="2:13" ht="42.75" customHeight="1">
      <c r="B8" s="199" t="s">
        <v>1</v>
      </c>
      <c r="C8" s="529" t="s">
        <v>2</v>
      </c>
      <c r="D8" s="199" t="s">
        <v>3</v>
      </c>
      <c r="E8" s="199" t="s">
        <v>4</v>
      </c>
      <c r="F8" s="199" t="s">
        <v>5</v>
      </c>
      <c r="G8" s="199" t="s">
        <v>6</v>
      </c>
      <c r="H8" s="199" t="s">
        <v>7</v>
      </c>
      <c r="I8" s="199" t="s">
        <v>8</v>
      </c>
      <c r="J8" s="199" t="s">
        <v>96</v>
      </c>
      <c r="K8" s="347" t="s">
        <v>9</v>
      </c>
      <c r="L8" s="347" t="s">
        <v>10</v>
      </c>
      <c r="M8" s="1"/>
    </row>
    <row r="9" spans="2:13" ht="20.25">
      <c r="B9" s="530" t="s">
        <v>11</v>
      </c>
      <c r="C9" s="531"/>
      <c r="D9" s="532" t="s">
        <v>12</v>
      </c>
      <c r="E9" s="532" t="s">
        <v>13</v>
      </c>
      <c r="F9" s="532" t="s">
        <v>14</v>
      </c>
      <c r="G9" s="532" t="s">
        <v>15</v>
      </c>
      <c r="H9" s="532" t="s">
        <v>16</v>
      </c>
      <c r="I9" s="532" t="s">
        <v>17</v>
      </c>
      <c r="J9" s="532" t="s">
        <v>97</v>
      </c>
      <c r="K9" s="347"/>
      <c r="L9" s="347"/>
      <c r="M9" s="1"/>
    </row>
    <row r="10" spans="2:20" ht="30">
      <c r="B10" s="533">
        <v>3</v>
      </c>
      <c r="C10" s="534" t="s">
        <v>18</v>
      </c>
      <c r="D10" s="535">
        <v>281.69262523131397</v>
      </c>
      <c r="E10" s="535">
        <v>255.47814185458748</v>
      </c>
      <c r="F10" s="535">
        <v>253.2963665174519</v>
      </c>
      <c r="G10" s="535">
        <v>233.49904925388572</v>
      </c>
      <c r="H10" s="535">
        <v>237.67980971133107</v>
      </c>
      <c r="I10" s="535"/>
      <c r="J10" s="536"/>
      <c r="K10" s="537">
        <v>143.33</v>
      </c>
      <c r="L10" s="538">
        <v>130</v>
      </c>
      <c r="M10" s="1"/>
      <c r="T10" s="2"/>
    </row>
    <row r="11" spans="2:13" ht="30.75">
      <c r="B11" s="533"/>
      <c r="C11" s="534" t="s">
        <v>19</v>
      </c>
      <c r="D11" s="535"/>
      <c r="E11" s="535"/>
      <c r="F11" s="535"/>
      <c r="G11" s="539"/>
      <c r="H11" s="539">
        <v>212.64868010988388</v>
      </c>
      <c r="I11" s="536">
        <v>197.08971267993354</v>
      </c>
      <c r="J11" s="536"/>
      <c r="K11" s="537"/>
      <c r="L11" s="538"/>
      <c r="M11" s="1"/>
    </row>
    <row r="12" spans="2:13" ht="30">
      <c r="B12" s="337">
        <v>4</v>
      </c>
      <c r="C12" s="540" t="s">
        <v>18</v>
      </c>
      <c r="D12" s="541">
        <v>335.09234277578037</v>
      </c>
      <c r="E12" s="541">
        <v>303.173443851723</v>
      </c>
      <c r="F12" s="541">
        <v>300.599137541193</v>
      </c>
      <c r="G12" s="541">
        <v>277.0205848619937</v>
      </c>
      <c r="H12" s="541">
        <v>282.04825125729866</v>
      </c>
      <c r="I12" s="542"/>
      <c r="J12" s="542"/>
      <c r="K12" s="537">
        <v>107.5</v>
      </c>
      <c r="L12" s="538">
        <v>100</v>
      </c>
      <c r="M12" s="1"/>
    </row>
    <row r="13" spans="2:25" ht="30.75">
      <c r="B13" s="337"/>
      <c r="C13" s="540" t="s">
        <v>19</v>
      </c>
      <c r="D13" s="541"/>
      <c r="E13" s="541"/>
      <c r="F13" s="541"/>
      <c r="G13" s="543"/>
      <c r="H13" s="543">
        <v>256.50084881238615</v>
      </c>
      <c r="I13" s="542">
        <v>237.84893361742124</v>
      </c>
      <c r="J13" s="542"/>
      <c r="K13" s="537"/>
      <c r="L13" s="538"/>
      <c r="M13" s="1"/>
      <c r="Y13" s="2"/>
    </row>
    <row r="14" spans="2:13" ht="30">
      <c r="B14" s="544">
        <v>6</v>
      </c>
      <c r="C14" s="545" t="s">
        <v>18</v>
      </c>
      <c r="D14" s="546">
        <v>447.8824317424575</v>
      </c>
      <c r="E14" s="546">
        <v>403.7701208234699</v>
      </c>
      <c r="F14" s="535">
        <v>399.97062143002967</v>
      </c>
      <c r="G14" s="535">
        <v>368.2501290952556</v>
      </c>
      <c r="H14" s="535">
        <v>374.3229271714555</v>
      </c>
      <c r="I14" s="536"/>
      <c r="J14" s="547"/>
      <c r="K14" s="537">
        <v>71.67</v>
      </c>
      <c r="L14" s="538">
        <v>65</v>
      </c>
      <c r="M14" s="1"/>
    </row>
    <row r="15" spans="2:13" ht="30.75">
      <c r="B15" s="544"/>
      <c r="C15" s="545" t="s">
        <v>19</v>
      </c>
      <c r="D15" s="546"/>
      <c r="E15" s="546"/>
      <c r="F15" s="535"/>
      <c r="G15" s="539"/>
      <c r="H15" s="539">
        <v>350.17953971656965</v>
      </c>
      <c r="I15" s="536">
        <v>324.2010567212586</v>
      </c>
      <c r="J15" s="547">
        <v>278</v>
      </c>
      <c r="K15" s="537"/>
      <c r="L15" s="538"/>
      <c r="M15" s="1"/>
    </row>
    <row r="16" spans="2:13" ht="30">
      <c r="B16" s="337">
        <v>8</v>
      </c>
      <c r="C16" s="540" t="s">
        <v>18</v>
      </c>
      <c r="D16" s="541">
        <v>568.4620963878981</v>
      </c>
      <c r="E16" s="541">
        <v>511.86984610699363</v>
      </c>
      <c r="F16" s="541">
        <v>506.2733041879012</v>
      </c>
      <c r="G16" s="541">
        <v>466.1206717749294</v>
      </c>
      <c r="H16" s="541">
        <v>473.4253747621335</v>
      </c>
      <c r="I16" s="542"/>
      <c r="J16" s="542"/>
      <c r="K16" s="537">
        <v>53.75</v>
      </c>
      <c r="L16" s="538">
        <v>50</v>
      </c>
      <c r="M16" s="1"/>
    </row>
    <row r="17" spans="2:13" ht="30.75">
      <c r="B17" s="337"/>
      <c r="C17" s="540" t="s">
        <v>19</v>
      </c>
      <c r="D17" s="541"/>
      <c r="E17" s="541"/>
      <c r="F17" s="541"/>
      <c r="G17" s="543"/>
      <c r="H17" s="543">
        <v>449.7977193217521</v>
      </c>
      <c r="I17" s="542">
        <v>416.449511862202</v>
      </c>
      <c r="J17" s="542"/>
      <c r="K17" s="537"/>
      <c r="L17" s="538"/>
      <c r="M17" s="1"/>
    </row>
    <row r="18" spans="2:13" ht="30">
      <c r="B18" s="533">
        <v>9</v>
      </c>
      <c r="C18" s="534" t="s">
        <v>18</v>
      </c>
      <c r="D18" s="535">
        <v>620.3711561236631</v>
      </c>
      <c r="E18" s="535">
        <v>558.4510348075548</v>
      </c>
      <c r="F18" s="535">
        <v>552.5287968048218</v>
      </c>
      <c r="G18" s="535">
        <v>499</v>
      </c>
      <c r="H18" s="535">
        <v>495</v>
      </c>
      <c r="I18" s="536"/>
      <c r="J18" s="536"/>
      <c r="K18" s="537">
        <v>47.78</v>
      </c>
      <c r="L18" s="538">
        <v>44</v>
      </c>
      <c r="M18" s="1"/>
    </row>
    <row r="19" spans="2:13" ht="30.75">
      <c r="B19" s="533"/>
      <c r="C19" s="534" t="s">
        <v>19</v>
      </c>
      <c r="D19" s="535"/>
      <c r="E19" s="535"/>
      <c r="F19" s="535"/>
      <c r="G19" s="539"/>
      <c r="H19" s="539">
        <v>492.3767129046657</v>
      </c>
      <c r="I19" s="536">
        <v>456.93541836750535</v>
      </c>
      <c r="J19" s="536">
        <v>375</v>
      </c>
      <c r="K19" s="537"/>
      <c r="L19" s="538"/>
      <c r="M19" s="1"/>
    </row>
    <row r="20" spans="2:13" ht="30">
      <c r="B20" s="337">
        <v>10</v>
      </c>
      <c r="C20" s="540" t="s">
        <v>18</v>
      </c>
      <c r="D20" s="541">
        <v>674.6498018306305</v>
      </c>
      <c r="E20" s="541">
        <v>607.3366904633003</v>
      </c>
      <c r="F20" s="541">
        <v>601.0232042367252</v>
      </c>
      <c r="G20" s="541">
        <v>552.4758133271857</v>
      </c>
      <c r="H20" s="541">
        <v>561.5087849196784</v>
      </c>
      <c r="I20" s="542"/>
      <c r="J20" s="542"/>
      <c r="K20" s="537">
        <v>43</v>
      </c>
      <c r="L20" s="538">
        <v>40</v>
      </c>
      <c r="M20" s="1"/>
    </row>
    <row r="21" spans="2:13" ht="30.75">
      <c r="B21" s="337"/>
      <c r="C21" s="540" t="s">
        <v>19</v>
      </c>
      <c r="D21" s="541"/>
      <c r="E21" s="541"/>
      <c r="F21" s="541"/>
      <c r="G21" s="543"/>
      <c r="H21" s="543">
        <v>537.5119473630409</v>
      </c>
      <c r="I21" s="542">
        <v>498.19710221803035</v>
      </c>
      <c r="J21" s="542">
        <v>404</v>
      </c>
      <c r="K21" s="537"/>
      <c r="L21" s="538"/>
      <c r="M21" s="1"/>
    </row>
    <row r="22" spans="2:13" ht="30">
      <c r="B22" s="533">
        <v>12</v>
      </c>
      <c r="C22" s="534" t="s">
        <v>18</v>
      </c>
      <c r="D22" s="535">
        <v>783.7846429650482</v>
      </c>
      <c r="E22" s="535">
        <v>704.9285546172976</v>
      </c>
      <c r="F22" s="535">
        <v>697.4289026926841</v>
      </c>
      <c r="G22" s="535">
        <v>641.6858069218328</v>
      </c>
      <c r="H22" s="535">
        <v>651.2771803124991</v>
      </c>
      <c r="I22" s="536"/>
      <c r="J22" s="536"/>
      <c r="K22" s="537">
        <v>35.83</v>
      </c>
      <c r="L22" s="538">
        <v>33</v>
      </c>
      <c r="M22" s="1"/>
    </row>
    <row r="23" spans="2:13" ht="31.5" customHeight="1">
      <c r="B23" s="533"/>
      <c r="C23" s="534" t="s">
        <v>19</v>
      </c>
      <c r="D23" s="535"/>
      <c r="E23" s="535"/>
      <c r="F23" s="535"/>
      <c r="G23" s="539"/>
      <c r="H23" s="539">
        <v>627.3519535766259</v>
      </c>
      <c r="I23" s="536">
        <v>581.6119938099432</v>
      </c>
      <c r="J23" s="536">
        <v>485</v>
      </c>
      <c r="K23" s="537"/>
      <c r="L23" s="538"/>
      <c r="M23" s="1"/>
    </row>
    <row r="24" spans="2:13" ht="30" customHeight="1">
      <c r="B24" s="337">
        <v>15</v>
      </c>
      <c r="C24" s="540" t="s">
        <v>18</v>
      </c>
      <c r="D24" s="541">
        <v>946.72592103731</v>
      </c>
      <c r="E24" s="541">
        <v>852.0187068989128</v>
      </c>
      <c r="F24" s="541">
        <v>842.2744816215636</v>
      </c>
      <c r="G24" s="541">
        <v>775.2614213794743</v>
      </c>
      <c r="H24" s="541">
        <v>786.2406634337821</v>
      </c>
      <c r="I24" s="542"/>
      <c r="J24" s="542"/>
      <c r="K24" s="537">
        <v>28.67</v>
      </c>
      <c r="L24" s="538">
        <v>26</v>
      </c>
      <c r="M24" s="1"/>
    </row>
    <row r="25" spans="2:13" ht="30.75" customHeight="1">
      <c r="B25" s="337"/>
      <c r="C25" s="540" t="s">
        <v>19</v>
      </c>
      <c r="D25" s="541"/>
      <c r="E25" s="541"/>
      <c r="F25" s="541"/>
      <c r="G25" s="543"/>
      <c r="H25" s="543">
        <v>762.4311854792206</v>
      </c>
      <c r="I25" s="542">
        <v>706.5169194644305</v>
      </c>
      <c r="J25" s="542">
        <v>606</v>
      </c>
      <c r="K25" s="537"/>
      <c r="L25" s="538"/>
      <c r="M25" s="1"/>
    </row>
    <row r="26" spans="2:13" ht="30.75" customHeight="1">
      <c r="B26" s="533">
        <v>18</v>
      </c>
      <c r="C26" s="534" t="s">
        <v>18</v>
      </c>
      <c r="D26" s="535">
        <v>1111.40818063306</v>
      </c>
      <c r="E26" s="535">
        <v>997.5885215893923</v>
      </c>
      <c r="F26" s="535">
        <v>986.3406133240554</v>
      </c>
      <c r="G26" s="535">
        <v>908.0818889567096</v>
      </c>
      <c r="H26" s="535">
        <v>920.9617231762378</v>
      </c>
      <c r="I26" s="536"/>
      <c r="J26" s="536"/>
      <c r="K26" s="537">
        <v>23.89</v>
      </c>
      <c r="L26" s="538">
        <v>22</v>
      </c>
      <c r="M26" s="1"/>
    </row>
    <row r="27" spans="2:13" ht="32.25" customHeight="1">
      <c r="B27" s="533"/>
      <c r="C27" s="534" t="s">
        <v>19</v>
      </c>
      <c r="D27" s="535"/>
      <c r="E27" s="535"/>
      <c r="F27" s="535"/>
      <c r="G27" s="539"/>
      <c r="H27" s="539">
        <v>897.7043315912559</v>
      </c>
      <c r="I27" s="536">
        <v>832.0415182499884</v>
      </c>
      <c r="J27" s="536">
        <v>725</v>
      </c>
      <c r="K27" s="537"/>
      <c r="L27" s="538"/>
      <c r="M27" s="1"/>
    </row>
    <row r="28" spans="2:13" ht="30" customHeight="1">
      <c r="B28" s="337">
        <v>20</v>
      </c>
      <c r="C28" s="540" t="s">
        <v>18</v>
      </c>
      <c r="D28" s="541">
        <v>1267.446660292466</v>
      </c>
      <c r="E28" s="541">
        <v>1137.4441916106991</v>
      </c>
      <c r="F28" s="541">
        <v>1125.1518789779182</v>
      </c>
      <c r="G28" s="541">
        <v>1033.8020907418386</v>
      </c>
      <c r="H28" s="541">
        <v>1048.4427823556525</v>
      </c>
      <c r="I28" s="542"/>
      <c r="J28" s="542"/>
      <c r="K28" s="537">
        <v>21.5</v>
      </c>
      <c r="L28" s="538">
        <v>20</v>
      </c>
      <c r="M28" s="1"/>
    </row>
    <row r="29" spans="2:13" ht="30" customHeight="1">
      <c r="B29" s="337"/>
      <c r="C29" s="540" t="s">
        <v>19</v>
      </c>
      <c r="D29" s="541"/>
      <c r="E29" s="541"/>
      <c r="F29" s="541"/>
      <c r="G29" s="543"/>
      <c r="H29" s="543">
        <v>1026.2918553802951</v>
      </c>
      <c r="I29" s="542">
        <v>952.3979009415261</v>
      </c>
      <c r="J29" s="542"/>
      <c r="K29" s="537"/>
      <c r="L29" s="538"/>
      <c r="M29" s="1"/>
    </row>
    <row r="30" spans="2:13" ht="30.75" customHeight="1">
      <c r="B30" s="533">
        <v>21</v>
      </c>
      <c r="C30" s="534" t="s">
        <v>18</v>
      </c>
      <c r="D30" s="535">
        <v>1330.571445131251</v>
      </c>
      <c r="E30" s="535">
        <v>1194.0942441225602</v>
      </c>
      <c r="F30" s="535">
        <v>1181.189716700451</v>
      </c>
      <c r="G30" s="535">
        <v>1085.2902808080826</v>
      </c>
      <c r="H30" s="535">
        <v>1100.6601474925064</v>
      </c>
      <c r="I30" s="536"/>
      <c r="J30" s="536"/>
      <c r="K30" s="537">
        <v>20.48</v>
      </c>
      <c r="L30" s="538">
        <v>19</v>
      </c>
      <c r="M30" s="1"/>
    </row>
    <row r="31" spans="2:13" ht="30.75" customHeight="1">
      <c r="B31" s="533"/>
      <c r="C31" s="534" t="s">
        <v>19</v>
      </c>
      <c r="D31" s="535"/>
      <c r="E31" s="535"/>
      <c r="F31" s="535"/>
      <c r="G31" s="539"/>
      <c r="H31" s="539">
        <v>1077.4060005213057</v>
      </c>
      <c r="I31" s="536">
        <v>995</v>
      </c>
      <c r="J31" s="536">
        <v>845</v>
      </c>
      <c r="K31" s="537"/>
      <c r="L31" s="538"/>
      <c r="M31" s="1"/>
    </row>
    <row r="32" spans="2:13" ht="30" customHeight="1">
      <c r="B32" s="337">
        <v>24</v>
      </c>
      <c r="C32" s="540" t="s">
        <v>18</v>
      </c>
      <c r="D32" s="541">
        <v>1520.6530801500012</v>
      </c>
      <c r="E32" s="541">
        <v>1364.6791361400685</v>
      </c>
      <c r="F32" s="541">
        <v>1349.9311048005154</v>
      </c>
      <c r="G32" s="541">
        <v>1240.3317494949515</v>
      </c>
      <c r="H32" s="541">
        <v>1257.8973114200073</v>
      </c>
      <c r="I32" s="542"/>
      <c r="J32" s="542"/>
      <c r="K32" s="537">
        <v>17.92</v>
      </c>
      <c r="L32" s="538">
        <v>16</v>
      </c>
      <c r="M32" s="1"/>
    </row>
    <row r="33" spans="2:13" ht="29.25" customHeight="1">
      <c r="B33" s="337"/>
      <c r="C33" s="540" t="s">
        <v>19</v>
      </c>
      <c r="D33" s="541"/>
      <c r="E33" s="541"/>
      <c r="F33" s="541"/>
      <c r="G33" s="543"/>
      <c r="H33" s="543">
        <v>1231.321143452921</v>
      </c>
      <c r="I33" s="542">
        <v>1142.6648923126568</v>
      </c>
      <c r="J33" s="542"/>
      <c r="K33" s="537"/>
      <c r="L33" s="538"/>
      <c r="M33" s="1"/>
    </row>
    <row r="34" spans="2:14" ht="30" customHeight="1" hidden="1">
      <c r="B34" s="323">
        <v>25</v>
      </c>
      <c r="C34" s="11" t="s">
        <v>18</v>
      </c>
      <c r="D34" s="12" t="e">
        <f>#REF!/#REF!</f>
        <v>#REF!</v>
      </c>
      <c r="E34" s="12" t="e">
        <f>#REF!/#REF!</f>
        <v>#REF!</v>
      </c>
      <c r="F34" s="12" t="e">
        <f>#REF!/#REF!</f>
        <v>#REF!</v>
      </c>
      <c r="G34" s="12" t="e">
        <f>#REF!/#REF!</f>
        <v>#REF!</v>
      </c>
      <c r="H34" s="528" t="e">
        <f>#REF!/#REF!</f>
        <v>#REF!</v>
      </c>
      <c r="I34" s="239"/>
      <c r="J34" s="239"/>
      <c r="K34" s="239"/>
      <c r="L34" s="13" t="e">
        <f>#REF!/K33</f>
        <v>#REF!</v>
      </c>
      <c r="M34" s="14"/>
      <c r="N34" s="15"/>
    </row>
    <row r="35" spans="2:14" ht="30" customHeight="1" hidden="1">
      <c r="B35" s="323" t="s">
        <v>19</v>
      </c>
      <c r="C35" s="16" t="s">
        <v>19</v>
      </c>
      <c r="D35" s="17" t="e">
        <f>#REF!/#REF!</f>
        <v>#REF!</v>
      </c>
      <c r="E35" s="17" t="e">
        <f>#REF!/#REF!</f>
        <v>#REF!</v>
      </c>
      <c r="F35" s="17" t="e">
        <f>#REF!/#REF!</f>
        <v>#REF!</v>
      </c>
      <c r="G35" s="17" t="e">
        <f>#REF!/#REF!</f>
        <v>#REF!</v>
      </c>
      <c r="H35" s="10" t="e">
        <f>#REF!/#REF!</f>
        <v>#REF!</v>
      </c>
      <c r="I35" s="239"/>
      <c r="J35" s="239"/>
      <c r="K35" s="239"/>
      <c r="L35" s="18" t="e">
        <f>#REF!/#REF!</f>
        <v>#REF!</v>
      </c>
      <c r="M35" s="19"/>
      <c r="N35" s="20" t="e">
        <f>M35*#REF!</f>
        <v>#REF!</v>
      </c>
    </row>
    <row r="36" spans="2:14" ht="30.75" customHeight="1" hidden="1">
      <c r="B36" s="322">
        <v>27</v>
      </c>
      <c r="C36" s="21" t="s">
        <v>18</v>
      </c>
      <c r="D36" s="22">
        <v>1495</v>
      </c>
      <c r="E36" s="23">
        <v>1300</v>
      </c>
      <c r="F36" s="23">
        <v>1250</v>
      </c>
      <c r="G36" s="23">
        <v>1195</v>
      </c>
      <c r="H36" s="10">
        <v>1100</v>
      </c>
      <c r="I36" s="239"/>
      <c r="J36" s="239"/>
      <c r="K36" s="239"/>
      <c r="L36" s="23"/>
      <c r="M36" s="24"/>
      <c r="N36" s="25"/>
    </row>
    <row r="37" spans="2:14" ht="29.25" customHeight="1" hidden="1">
      <c r="B37" s="322"/>
      <c r="C37" s="26" t="s">
        <v>19</v>
      </c>
      <c r="D37" s="27"/>
      <c r="E37" s="28"/>
      <c r="F37" s="28"/>
      <c r="G37" s="29">
        <v>1170</v>
      </c>
      <c r="H37" s="10">
        <v>1080</v>
      </c>
      <c r="I37" s="239"/>
      <c r="J37" s="239"/>
      <c r="K37" s="239"/>
      <c r="L37" s="28">
        <v>1040</v>
      </c>
      <c r="M37" s="30"/>
      <c r="N37" s="31">
        <v>9800</v>
      </c>
    </row>
    <row r="38" spans="2:14" ht="27.75" customHeight="1">
      <c r="B38" s="32" t="s">
        <v>145</v>
      </c>
      <c r="C38" s="32"/>
      <c r="D38" s="33"/>
      <c r="E38" s="34"/>
      <c r="F38" s="34"/>
      <c r="G38" s="35"/>
      <c r="H38" s="36"/>
      <c r="I38" s="36"/>
      <c r="J38" s="36"/>
      <c r="K38" s="36"/>
      <c r="L38" s="34"/>
      <c r="M38" s="37"/>
      <c r="N38" s="38"/>
    </row>
    <row r="39" spans="2:14" ht="18" customHeight="1">
      <c r="B39" s="32" t="s">
        <v>20</v>
      </c>
      <c r="C39" s="32"/>
      <c r="D39" s="33"/>
      <c r="E39" s="34"/>
      <c r="F39" s="34"/>
      <c r="G39" s="35"/>
      <c r="H39" s="36"/>
      <c r="I39" s="36"/>
      <c r="J39" s="36"/>
      <c r="K39" s="36"/>
      <c r="L39" s="34"/>
      <c r="M39" s="37"/>
      <c r="N39" s="38"/>
    </row>
    <row r="40" spans="2:14" ht="16.5" customHeight="1">
      <c r="B40"/>
      <c r="C40" s="39"/>
      <c r="D40" s="40"/>
      <c r="E40" s="41"/>
      <c r="F40" s="41"/>
      <c r="G40" s="35"/>
      <c r="H40" s="36"/>
      <c r="I40" s="36"/>
      <c r="J40" s="36"/>
      <c r="K40" s="36"/>
      <c r="L40" s="34"/>
      <c r="M40" s="37"/>
      <c r="N40" s="38"/>
    </row>
    <row r="41" spans="2:14" ht="16.5" customHeight="1">
      <c r="B41" s="42" t="s">
        <v>21</v>
      </c>
      <c r="C41" s="43"/>
      <c r="D41" s="40"/>
      <c r="E41" s="41"/>
      <c r="F41" s="41"/>
      <c r="G41" s="35"/>
      <c r="H41" s="36"/>
      <c r="I41" s="36"/>
      <c r="J41" s="36"/>
      <c r="K41" s="36"/>
      <c r="L41" s="34"/>
      <c r="M41" s="37"/>
      <c r="N41" s="38"/>
    </row>
    <row r="42" spans="2:14" ht="16.5" customHeight="1">
      <c r="B42" s="42" t="s">
        <v>118</v>
      </c>
      <c r="C42" s="43"/>
      <c r="D42" s="40"/>
      <c r="E42" s="41"/>
      <c r="F42" s="41"/>
      <c r="G42" s="35"/>
      <c r="H42" s="36"/>
      <c r="I42" s="36"/>
      <c r="J42" s="36"/>
      <c r="K42" s="36"/>
      <c r="L42" s="34"/>
      <c r="M42" s="37"/>
      <c r="N42" s="38"/>
    </row>
    <row r="43" spans="2:14" ht="16.5" customHeight="1">
      <c r="B43" s="42" t="s">
        <v>22</v>
      </c>
      <c r="C43" s="43"/>
      <c r="D43" s="40"/>
      <c r="E43" s="41"/>
      <c r="F43" s="41"/>
      <c r="G43" s="35"/>
      <c r="H43" s="36"/>
      <c r="I43" s="36"/>
      <c r="J43" s="36"/>
      <c r="K43" s="36"/>
      <c r="L43" s="34"/>
      <c r="M43" s="37"/>
      <c r="N43" s="38"/>
    </row>
    <row r="44" spans="2:14" ht="16.5" customHeight="1">
      <c r="B44" s="42" t="s">
        <v>23</v>
      </c>
      <c r="C44" s="39"/>
      <c r="D44" s="40"/>
      <c r="E44" s="41"/>
      <c r="F44" s="41"/>
      <c r="G44" s="35"/>
      <c r="H44" s="36"/>
      <c r="I44" s="36"/>
      <c r="J44" s="36"/>
      <c r="K44" s="36"/>
      <c r="L44" s="34"/>
      <c r="M44" s="37"/>
      <c r="N44" s="38"/>
    </row>
    <row r="45" spans="2:14" ht="16.5" customHeight="1">
      <c r="B45" s="42"/>
      <c r="C45" s="39"/>
      <c r="D45" s="40"/>
      <c r="E45" s="41"/>
      <c r="F45" s="41"/>
      <c r="G45" s="35"/>
      <c r="H45" s="36"/>
      <c r="I45" s="36"/>
      <c r="J45" s="36"/>
      <c r="K45" s="36"/>
      <c r="L45" s="34"/>
      <c r="M45" s="37"/>
      <c r="N45" s="38"/>
    </row>
    <row r="46" spans="2:14" ht="20.25">
      <c r="B46" s="39" t="s">
        <v>24</v>
      </c>
      <c r="C46" s="43"/>
      <c r="D46" s="44"/>
      <c r="E46" s="43"/>
      <c r="F46" s="34"/>
      <c r="G46" s="35"/>
      <c r="H46" s="34"/>
      <c r="I46" s="34"/>
      <c r="J46" s="34"/>
      <c r="K46" s="34"/>
      <c r="L46" s="34"/>
      <c r="M46" s="37"/>
      <c r="N46" s="38"/>
    </row>
    <row r="47" spans="2:14" s="5" customFormat="1" ht="18.75" customHeight="1">
      <c r="B47" s="45" t="s">
        <v>25</v>
      </c>
      <c r="C47" s="46"/>
      <c r="D47" s="47"/>
      <c r="E47" s="46"/>
      <c r="F47" s="46"/>
      <c r="G47" s="46"/>
      <c r="H47" s="46"/>
      <c r="I47" s="46"/>
      <c r="J47" s="46"/>
      <c r="K47" s="46"/>
      <c r="L47" s="46"/>
      <c r="M47" s="47"/>
      <c r="N47" s="46"/>
    </row>
    <row r="48" spans="2:14" s="5" customFormat="1" ht="15.75" customHeight="1">
      <c r="B48" s="45"/>
      <c r="C48" s="46"/>
      <c r="D48" s="47"/>
      <c r="E48" s="46"/>
      <c r="F48" s="46" t="s">
        <v>119</v>
      </c>
      <c r="G48" s="46"/>
      <c r="H48" s="46"/>
      <c r="I48" s="46"/>
      <c r="J48" s="46"/>
      <c r="K48" s="46"/>
      <c r="L48" s="46"/>
      <c r="M48" s="47"/>
      <c r="N48" s="46"/>
    </row>
    <row r="49" spans="2:5" ht="20.25">
      <c r="B49" s="48"/>
      <c r="C49" s="46"/>
      <c r="D49" s="47"/>
      <c r="E49" s="46"/>
    </row>
    <row r="50" ht="12.75">
      <c r="B50"/>
    </row>
    <row r="51" ht="12.75">
      <c r="B51"/>
    </row>
  </sheetData>
  <sheetProtection selectLockedCells="1" selectUnlockedCells="1"/>
  <mergeCells count="47">
    <mergeCell ref="B36:B37"/>
    <mergeCell ref="B32:B33"/>
    <mergeCell ref="K32:K33"/>
    <mergeCell ref="L32:L33"/>
    <mergeCell ref="B34:B35"/>
    <mergeCell ref="B28:B29"/>
    <mergeCell ref="K28:K29"/>
    <mergeCell ref="L28:L29"/>
    <mergeCell ref="B30:B31"/>
    <mergeCell ref="K30:K31"/>
    <mergeCell ref="L30:L31"/>
    <mergeCell ref="B24:B25"/>
    <mergeCell ref="K24:K25"/>
    <mergeCell ref="L24:L25"/>
    <mergeCell ref="B26:B27"/>
    <mergeCell ref="K26:K27"/>
    <mergeCell ref="L26:L27"/>
    <mergeCell ref="B20:B21"/>
    <mergeCell ref="K20:K21"/>
    <mergeCell ref="L20:L21"/>
    <mergeCell ref="B22:B23"/>
    <mergeCell ref="K22:K23"/>
    <mergeCell ref="L22:L23"/>
    <mergeCell ref="B16:B17"/>
    <mergeCell ref="K16:K17"/>
    <mergeCell ref="L16:L17"/>
    <mergeCell ref="B18:B19"/>
    <mergeCell ref="K18:K19"/>
    <mergeCell ref="L18:L19"/>
    <mergeCell ref="B10:B11"/>
    <mergeCell ref="K10:K11"/>
    <mergeCell ref="L10:L11"/>
    <mergeCell ref="B5:L5"/>
    <mergeCell ref="B14:B15"/>
    <mergeCell ref="K14:K15"/>
    <mergeCell ref="L14:L15"/>
    <mergeCell ref="B12:B13"/>
    <mergeCell ref="K12:K13"/>
    <mergeCell ref="L12:L13"/>
    <mergeCell ref="B1:N1"/>
    <mergeCell ref="B2:N2"/>
    <mergeCell ref="B3:N3"/>
    <mergeCell ref="B4:N4"/>
    <mergeCell ref="K8:K9"/>
    <mergeCell ref="L8:L9"/>
    <mergeCell ref="B6:N6"/>
    <mergeCell ref="B7:N7"/>
  </mergeCells>
  <hyperlinks>
    <hyperlink ref="B5:L5" r:id="rId1" display="                 Заказать на FORESTMSK.RU"/>
  </hyperlinks>
  <printOptions horizontalCentered="1" verticalCentered="1"/>
  <pageMargins left="0.31527777777777777" right="0.31527777777777777" top="0.27569444444444446" bottom="0.2361111111111111" header="0.5118055555555555" footer="0.5118055555555555"/>
  <pageSetup fitToHeight="1" fitToWidth="1" horizontalDpi="300" verticalDpi="300" orientation="portrait" paperSize="9" scale="5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50"/>
  <sheetViews>
    <sheetView view="pageBreakPreview" zoomScale="70" zoomScaleNormal="50" zoomScaleSheetLayoutView="70" workbookViewId="0" topLeftCell="A4">
      <selection activeCell="J34" sqref="J34:J35"/>
    </sheetView>
  </sheetViews>
  <sheetFormatPr defaultColWidth="9.00390625" defaultRowHeight="12.75"/>
  <cols>
    <col min="1" max="1" width="7.375" style="1" customWidth="1"/>
    <col min="2" max="2" width="23.25390625" style="49" customWidth="1"/>
    <col min="3" max="3" width="15.625" style="1" customWidth="1"/>
    <col min="4" max="4" width="15.25390625" style="1" customWidth="1"/>
    <col min="5" max="5" width="17.625" style="1" customWidth="1"/>
    <col min="6" max="6" width="16.25390625" style="1" customWidth="1"/>
    <col min="7" max="7" width="16.375" style="1" customWidth="1"/>
    <col min="8" max="8" width="14.125" style="1" customWidth="1"/>
    <col min="9" max="9" width="10.625" style="1" customWidth="1"/>
    <col min="10" max="10" width="9.625" style="1" customWidth="1"/>
    <col min="11" max="11" width="14.125" style="50" hidden="1" customWidth="1"/>
    <col min="12" max="12" width="0" style="50" hidden="1" customWidth="1"/>
    <col min="13" max="166" width="9.125" style="1" customWidth="1"/>
  </cols>
  <sheetData>
    <row r="1" spans="1:232" ht="37.5" customHeight="1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</row>
    <row r="2" spans="1:181" s="52" customFormat="1" ht="26.25" customHeight="1">
      <c r="A2" s="324" t="s">
        <v>26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</row>
    <row r="3" spans="1:181" s="57" customFormat="1" ht="27.75" customHeight="1">
      <c r="A3" s="325" t="s">
        <v>146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</row>
    <row r="4" spans="1:181" s="57" customFormat="1" ht="21" customHeight="1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</row>
    <row r="5" spans="1:181" s="57" customFormat="1" ht="21" customHeight="1">
      <c r="A5" s="58"/>
      <c r="B5" s="523" t="s">
        <v>151</v>
      </c>
      <c r="C5" s="523"/>
      <c r="D5" s="523"/>
      <c r="E5" s="523"/>
      <c r="F5" s="523"/>
      <c r="G5" s="523"/>
      <c r="H5" s="523"/>
      <c r="I5" s="523"/>
      <c r="J5" s="523"/>
      <c r="K5" s="523"/>
      <c r="L5" s="7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</row>
    <row r="6" spans="1:181" s="60" customFormat="1" ht="21.75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</row>
    <row r="7" spans="1:181" s="64" customFormat="1" ht="14.25" customHeight="1">
      <c r="A7" s="63"/>
      <c r="B7" s="9"/>
      <c r="C7" s="63"/>
      <c r="D7" s="63"/>
      <c r="E7" s="63"/>
      <c r="F7" s="63"/>
      <c r="G7" s="63"/>
      <c r="H7" s="63"/>
      <c r="I7" s="63"/>
      <c r="J7" s="63"/>
      <c r="K7" s="63"/>
      <c r="L7" s="63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</row>
    <row r="8" spans="1:232" s="2" customFormat="1" ht="31.5" customHeight="1">
      <c r="A8" s="326" t="s">
        <v>27</v>
      </c>
      <c r="B8" s="327" t="s">
        <v>28</v>
      </c>
      <c r="C8" s="199" t="s">
        <v>3</v>
      </c>
      <c r="D8" s="199" t="s">
        <v>4</v>
      </c>
      <c r="E8" s="199" t="s">
        <v>5</v>
      </c>
      <c r="F8" s="238" t="s">
        <v>6</v>
      </c>
      <c r="G8" s="243" t="s">
        <v>7</v>
      </c>
      <c r="H8" s="240" t="s">
        <v>116</v>
      </c>
      <c r="I8" s="345" t="s">
        <v>9</v>
      </c>
      <c r="J8" s="347" t="s">
        <v>10</v>
      </c>
      <c r="K8" s="328" t="s">
        <v>9</v>
      </c>
      <c r="L8" s="319" t="s">
        <v>10</v>
      </c>
      <c r="M8" s="343"/>
      <c r="N8" s="343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</row>
    <row r="9" spans="1:232" s="2" customFormat="1" ht="26.25" customHeight="1">
      <c r="A9" s="326"/>
      <c r="B9" s="327"/>
      <c r="C9" s="200" t="s">
        <v>29</v>
      </c>
      <c r="D9" s="200" t="s">
        <v>30</v>
      </c>
      <c r="E9" s="200" t="s">
        <v>31</v>
      </c>
      <c r="F9" s="200" t="s">
        <v>32</v>
      </c>
      <c r="G9" s="241" t="s">
        <v>33</v>
      </c>
      <c r="H9" s="242" t="s">
        <v>117</v>
      </c>
      <c r="I9" s="346"/>
      <c r="J9" s="347"/>
      <c r="K9" s="329"/>
      <c r="L9" s="319"/>
      <c r="M9" s="344"/>
      <c r="N9" s="344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</row>
    <row r="10" spans="1:166" s="65" customFormat="1" ht="23.25" customHeight="1" hidden="1">
      <c r="A10" s="330">
        <v>4</v>
      </c>
      <c r="B10" s="201" t="s">
        <v>18</v>
      </c>
      <c r="C10" s="202" t="e">
        <f>#REF!/#REF!</f>
        <v>#REF!</v>
      </c>
      <c r="D10" s="202" t="e">
        <f>#REF!/#REF!</f>
        <v>#REF!</v>
      </c>
      <c r="E10" s="202" t="e">
        <f>#REF!/#REF!</f>
        <v>#REF!</v>
      </c>
      <c r="F10" s="202"/>
      <c r="G10" s="202"/>
      <c r="H10" s="203"/>
      <c r="I10" s="203" t="e">
        <f>J10/#REF!</f>
        <v>#REF!</v>
      </c>
      <c r="J10" s="203"/>
      <c r="K10" s="331" t="e">
        <f>#REF!</f>
        <v>#REF!</v>
      </c>
      <c r="L10" s="333">
        <v>100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</row>
    <row r="11" spans="1:166" s="65" customFormat="1" ht="23.25" customHeight="1" hidden="1">
      <c r="A11" s="330"/>
      <c r="B11" s="201" t="s">
        <v>19</v>
      </c>
      <c r="C11" s="202" t="e">
        <f>#REF!/#REF!</f>
        <v>#REF!</v>
      </c>
      <c r="D11" s="202" t="e">
        <f>#REF!/#REF!</f>
        <v>#REF!</v>
      </c>
      <c r="E11" s="202" t="e">
        <f>#REF!/#REF!</f>
        <v>#REF!</v>
      </c>
      <c r="F11" s="202"/>
      <c r="G11" s="202"/>
      <c r="H11" s="203"/>
      <c r="I11" s="203" t="e">
        <f>J11/#REF!</f>
        <v>#VALUE!</v>
      </c>
      <c r="J11" s="202" t="str">
        <f>"#ССЫЛ!#ССЫЛ!"</f>
        <v>#ССЫЛ!#ССЫЛ!</v>
      </c>
      <c r="K11" s="332"/>
      <c r="L11" s="33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</row>
    <row r="12" spans="1:232" s="193" customFormat="1" ht="29.25" customHeight="1">
      <c r="A12" s="413">
        <v>4</v>
      </c>
      <c r="B12" s="414" t="s">
        <v>35</v>
      </c>
      <c r="C12" s="415">
        <v>1136.3310000000001</v>
      </c>
      <c r="D12" s="415">
        <v>1078.497</v>
      </c>
      <c r="E12" s="415">
        <v>1026.018</v>
      </c>
      <c r="F12" s="415">
        <v>870.5813709599994</v>
      </c>
      <c r="G12" s="415">
        <v>815.6190369599993</v>
      </c>
      <c r="H12" s="415">
        <v>654.6039645599996</v>
      </c>
      <c r="I12" s="204">
        <v>55.5555555555556</v>
      </c>
      <c r="J12" s="416">
        <v>100</v>
      </c>
      <c r="K12" s="197">
        <v>55.5555555555556</v>
      </c>
      <c r="L12" s="66">
        <v>100</v>
      </c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</row>
    <row r="13" spans="1:232" s="193" customFormat="1" ht="32.25" customHeight="1">
      <c r="A13" s="334">
        <v>6.5</v>
      </c>
      <c r="B13" s="205" t="s">
        <v>35</v>
      </c>
      <c r="C13" s="244">
        <v>1271.277</v>
      </c>
      <c r="D13" s="244">
        <v>1208.088</v>
      </c>
      <c r="E13" s="244">
        <v>1149.183</v>
      </c>
      <c r="F13" s="244">
        <v>1006.2029925674997</v>
      </c>
      <c r="G13" s="244">
        <v>905.8742292599997</v>
      </c>
      <c r="H13" s="244">
        <v>823.4290782899998</v>
      </c>
      <c r="I13" s="204">
        <v>34.1880341880342</v>
      </c>
      <c r="J13" s="338">
        <v>61</v>
      </c>
      <c r="K13" s="197">
        <v>34.1880341880342</v>
      </c>
      <c r="L13" s="335">
        <v>61</v>
      </c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</row>
    <row r="14" spans="1:232" s="193" customFormat="1" ht="35.25" customHeight="1">
      <c r="A14" s="334"/>
      <c r="B14" s="205" t="s">
        <v>36</v>
      </c>
      <c r="C14" s="245">
        <v>1313.046</v>
      </c>
      <c r="D14" s="245">
        <v>1247.715</v>
      </c>
      <c r="E14" s="245">
        <v>1186.6680000000001</v>
      </c>
      <c r="F14" s="245">
        <v>1039.9063576178962</v>
      </c>
      <c r="G14" s="245">
        <v>936.2170229746071</v>
      </c>
      <c r="H14" s="245">
        <v>851.0103228536881</v>
      </c>
      <c r="I14" s="204">
        <v>33.08</v>
      </c>
      <c r="J14" s="339"/>
      <c r="K14" s="197">
        <v>33.08</v>
      </c>
      <c r="L14" s="335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</row>
    <row r="15" spans="1:232" s="193" customFormat="1" ht="30.75" customHeight="1">
      <c r="A15" s="417">
        <v>9</v>
      </c>
      <c r="B15" s="414" t="s">
        <v>35</v>
      </c>
      <c r="C15" s="415">
        <v>1556.163</v>
      </c>
      <c r="D15" s="415">
        <v>1477.9800000000002</v>
      </c>
      <c r="E15" s="415">
        <v>1406.223</v>
      </c>
      <c r="F15" s="415">
        <v>1231.965229554656</v>
      </c>
      <c r="G15" s="415">
        <v>1131.3120000000001</v>
      </c>
      <c r="H15" s="415">
        <v>1008.293557894737</v>
      </c>
      <c r="I15" s="204">
        <v>24.7</v>
      </c>
      <c r="J15" s="419">
        <v>44</v>
      </c>
      <c r="K15" s="197">
        <v>24.7</v>
      </c>
      <c r="L15" s="335">
        <v>44</v>
      </c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</row>
    <row r="16" spans="1:232" s="193" customFormat="1" ht="34.5" customHeight="1">
      <c r="A16" s="417"/>
      <c r="B16" s="414" t="s">
        <v>36</v>
      </c>
      <c r="C16" s="418">
        <v>1607.5710000000001</v>
      </c>
      <c r="D16" s="418">
        <v>1527.246</v>
      </c>
      <c r="E16" s="418">
        <v>1453.3470000000002</v>
      </c>
      <c r="F16" s="418">
        <v>1273.2025594142258</v>
      </c>
      <c r="G16" s="418">
        <v>1169.5320000000002</v>
      </c>
      <c r="H16" s="418">
        <v>1042.0439698744772</v>
      </c>
      <c r="I16" s="204">
        <v>23.9</v>
      </c>
      <c r="J16" s="420"/>
      <c r="K16" s="197">
        <v>23.9</v>
      </c>
      <c r="L16" s="335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</row>
    <row r="17" spans="1:232" s="193" customFormat="1" ht="36.75" customHeight="1">
      <c r="A17" s="336">
        <v>10</v>
      </c>
      <c r="B17" s="205" t="s">
        <v>35</v>
      </c>
      <c r="C17" s="244">
        <f aca="true" t="shared" si="0" ref="C17:H18">C15*$I15/$I17</f>
        <v>1729.6751745000017</v>
      </c>
      <c r="D17" s="244">
        <f t="shared" si="0"/>
        <v>1642.774770000002</v>
      </c>
      <c r="E17" s="244">
        <f t="shared" si="0"/>
        <v>1563.0168645000015</v>
      </c>
      <c r="F17" s="244">
        <f t="shared" si="0"/>
        <v>1369.3293526500013</v>
      </c>
      <c r="G17" s="244">
        <f t="shared" si="0"/>
        <v>1257.4532880000015</v>
      </c>
      <c r="H17" s="244">
        <f t="shared" si="0"/>
        <v>1120.7182896000013</v>
      </c>
      <c r="I17" s="204">
        <v>22.2222222222222</v>
      </c>
      <c r="J17" s="338">
        <v>40</v>
      </c>
      <c r="K17" s="197">
        <v>22.2222222222222</v>
      </c>
      <c r="L17" s="335">
        <v>40</v>
      </c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</row>
    <row r="18" spans="1:232" s="193" customFormat="1" ht="34.5" customHeight="1">
      <c r="A18" s="336"/>
      <c r="B18" s="205" t="s">
        <v>36</v>
      </c>
      <c r="C18" s="245">
        <f t="shared" si="0"/>
        <v>1787.0207860465118</v>
      </c>
      <c r="D18" s="245">
        <f t="shared" si="0"/>
        <v>1697.7292744186047</v>
      </c>
      <c r="E18" s="245">
        <f t="shared" si="0"/>
        <v>1615.5810837209303</v>
      </c>
      <c r="F18" s="245">
        <f t="shared" si="0"/>
        <v>1415.3274962790695</v>
      </c>
      <c r="G18" s="245">
        <f t="shared" si="0"/>
        <v>1300.0844093023259</v>
      </c>
      <c r="H18" s="245">
        <f t="shared" si="0"/>
        <v>1158.3651572093024</v>
      </c>
      <c r="I18" s="204">
        <v>21.5</v>
      </c>
      <c r="J18" s="339"/>
      <c r="K18" s="197">
        <v>21.5</v>
      </c>
      <c r="L18" s="335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</row>
    <row r="19" spans="1:232" s="2" customFormat="1" ht="33.75" customHeight="1">
      <c r="A19" s="421">
        <v>12</v>
      </c>
      <c r="B19" s="414" t="s">
        <v>35</v>
      </c>
      <c r="C19" s="415">
        <v>1967.4270000000001</v>
      </c>
      <c r="D19" s="415">
        <v>1868.8950000000002</v>
      </c>
      <c r="E19" s="415">
        <v>1778.931</v>
      </c>
      <c r="F19" s="415">
        <v>1557.4198827600014</v>
      </c>
      <c r="G19" s="415">
        <v>1402.1181064800012</v>
      </c>
      <c r="H19" s="415">
        <v>1274.7932215200012</v>
      </c>
      <c r="I19" s="206">
        <v>18.5185185185185</v>
      </c>
      <c r="J19" s="422">
        <v>33</v>
      </c>
      <c r="K19" s="198">
        <v>18.5185185185185</v>
      </c>
      <c r="L19" s="333">
        <v>33</v>
      </c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</row>
    <row r="20" spans="1:232" s="2" customFormat="1" ht="33" customHeight="1">
      <c r="A20" s="421"/>
      <c r="B20" s="414" t="s">
        <v>36</v>
      </c>
      <c r="C20" s="418">
        <v>2034.9</v>
      </c>
      <c r="D20" s="418">
        <v>1933.1550000000002</v>
      </c>
      <c r="E20" s="418">
        <v>1837.836</v>
      </c>
      <c r="F20" s="418">
        <v>1610.3355075376883</v>
      </c>
      <c r="G20" s="418">
        <v>1449.7571256281408</v>
      </c>
      <c r="H20" s="418">
        <v>1318.1061909547739</v>
      </c>
      <c r="I20" s="206">
        <v>17.91</v>
      </c>
      <c r="J20" s="420"/>
      <c r="K20" s="198">
        <v>17.91</v>
      </c>
      <c r="L20" s="333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</row>
    <row r="21" spans="1:166" s="65" customFormat="1" ht="31.5" customHeight="1">
      <c r="A21" s="337">
        <v>15</v>
      </c>
      <c r="B21" s="205" t="s">
        <v>35</v>
      </c>
      <c r="C21" s="244">
        <v>2347.632</v>
      </c>
      <c r="D21" s="244">
        <v>2228.751</v>
      </c>
      <c r="E21" s="244">
        <v>2120.5800000000004</v>
      </c>
      <c r="F21" s="244">
        <v>1857.5073515250017</v>
      </c>
      <c r="G21" s="244">
        <v>1672.3545930000016</v>
      </c>
      <c r="H21" s="244">
        <v>1520.0623620000015</v>
      </c>
      <c r="I21" s="206">
        <v>14.8148148148148</v>
      </c>
      <c r="J21" s="340">
        <v>26</v>
      </c>
      <c r="K21" s="198">
        <v>14.8148148148148</v>
      </c>
      <c r="L21" s="333">
        <v>26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</row>
    <row r="22" spans="1:166" s="65" customFormat="1" ht="31.5" customHeight="1">
      <c r="A22" s="337"/>
      <c r="B22" s="205" t="s">
        <v>36</v>
      </c>
      <c r="C22" s="245">
        <v>2426.8860000000004</v>
      </c>
      <c r="D22" s="245">
        <v>2305.863</v>
      </c>
      <c r="E22" s="245">
        <v>2193.4080000000004</v>
      </c>
      <c r="F22" s="245">
        <v>1920.3508325191904</v>
      </c>
      <c r="G22" s="245">
        <v>1728.9339567341242</v>
      </c>
      <c r="H22" s="245">
        <v>1571.4893510118634</v>
      </c>
      <c r="I22" s="206">
        <v>14.33</v>
      </c>
      <c r="J22" s="339"/>
      <c r="K22" s="198">
        <v>14.33</v>
      </c>
      <c r="L22" s="33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</row>
    <row r="23" spans="1:232" s="2" customFormat="1" ht="30.75" customHeight="1">
      <c r="A23" s="421">
        <v>18</v>
      </c>
      <c r="B23" s="414" t="s">
        <v>35</v>
      </c>
      <c r="C23" s="415">
        <v>2689.2810000000004</v>
      </c>
      <c r="D23" s="415">
        <v>2554.335</v>
      </c>
      <c r="E23" s="415">
        <v>2431.17</v>
      </c>
      <c r="F23" s="415">
        <v>2128.0306578299965</v>
      </c>
      <c r="G23" s="415">
        <v>1875.124906199997</v>
      </c>
      <c r="H23" s="415">
        <v>1701.3360000000002</v>
      </c>
      <c r="I23" s="206">
        <v>12.3456790123457</v>
      </c>
      <c r="J23" s="422">
        <v>22</v>
      </c>
      <c r="K23" s="198">
        <v>12.3456790123457</v>
      </c>
      <c r="L23" s="333">
        <v>22</v>
      </c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</row>
    <row r="24" spans="1:232" s="2" customFormat="1" ht="32.25" customHeight="1">
      <c r="A24" s="421"/>
      <c r="B24" s="414" t="s">
        <v>36</v>
      </c>
      <c r="C24" s="418">
        <v>2779.2450000000003</v>
      </c>
      <c r="D24" s="418">
        <v>2640.0150000000003</v>
      </c>
      <c r="E24" s="418">
        <v>2512.5660000000003</v>
      </c>
      <c r="F24" s="418">
        <v>2200.3336206030153</v>
      </c>
      <c r="G24" s="418">
        <v>1938.8350251256284</v>
      </c>
      <c r="H24" s="418">
        <v>1759.2120000000002</v>
      </c>
      <c r="I24" s="206">
        <v>11.94</v>
      </c>
      <c r="J24" s="420"/>
      <c r="K24" s="198">
        <v>11.94</v>
      </c>
      <c r="L24" s="333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</row>
    <row r="25" spans="1:166" s="65" customFormat="1" ht="30.75" customHeight="1">
      <c r="A25" s="337">
        <v>21</v>
      </c>
      <c r="B25" s="205" t="s">
        <v>35</v>
      </c>
      <c r="C25" s="244">
        <v>3073.7700000000004</v>
      </c>
      <c r="D25" s="244">
        <v>2919.5460000000003</v>
      </c>
      <c r="E25" s="244">
        <v>2778.1740000000004</v>
      </c>
      <c r="F25" s="244">
        <v>2432.928614129996</v>
      </c>
      <c r="G25" s="244">
        <v>2196.012</v>
      </c>
      <c r="H25" s="244">
        <v>1945.5082264799967</v>
      </c>
      <c r="I25" s="206">
        <v>10.5820105820106</v>
      </c>
      <c r="J25" s="340">
        <v>19</v>
      </c>
      <c r="K25" s="198">
        <v>10.5820105820106</v>
      </c>
      <c r="L25" s="333">
        <v>19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</row>
    <row r="26" spans="1:166" s="65" customFormat="1" ht="30" customHeight="1">
      <c r="A26" s="337"/>
      <c r="B26" s="205" t="s">
        <v>36</v>
      </c>
      <c r="C26" s="245">
        <v>3173.3730000000005</v>
      </c>
      <c r="D26" s="245">
        <v>3014.8650000000002</v>
      </c>
      <c r="E26" s="245">
        <v>2868.138</v>
      </c>
      <c r="F26" s="245">
        <v>2511.734277073171</v>
      </c>
      <c r="G26" s="245">
        <v>2266.992</v>
      </c>
      <c r="H26" s="245">
        <v>2008.5257209756098</v>
      </c>
      <c r="I26" s="206">
        <v>10.25</v>
      </c>
      <c r="J26" s="339"/>
      <c r="K26" s="198">
        <v>10.25</v>
      </c>
      <c r="L26" s="33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</row>
    <row r="27" spans="1:232" s="2" customFormat="1" ht="32.25" customHeight="1">
      <c r="A27" s="421">
        <v>24</v>
      </c>
      <c r="B27" s="414" t="s">
        <v>35</v>
      </c>
      <c r="C27" s="415">
        <v>3656.3940000000002</v>
      </c>
      <c r="D27" s="415">
        <v>3475.3950000000004</v>
      </c>
      <c r="E27" s="415">
        <v>3306.1770000000006</v>
      </c>
      <c r="F27" s="415">
        <v>2894.0341802400003</v>
      </c>
      <c r="G27" s="415">
        <v>2550.5016264000005</v>
      </c>
      <c r="H27" s="415">
        <v>2268.05316192</v>
      </c>
      <c r="I27" s="206">
        <v>9.25925925925926</v>
      </c>
      <c r="J27" s="422">
        <v>16</v>
      </c>
      <c r="K27" s="198">
        <v>9.25925925925926</v>
      </c>
      <c r="L27" s="333">
        <v>16</v>
      </c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</row>
    <row r="28" spans="1:232" s="2" customFormat="1" ht="31.5" customHeight="1">
      <c r="A28" s="421"/>
      <c r="B28" s="414" t="s">
        <v>36</v>
      </c>
      <c r="C28" s="418">
        <v>3782.772</v>
      </c>
      <c r="D28" s="418">
        <v>3593.205</v>
      </c>
      <c r="E28" s="418">
        <v>3418.6320000000005</v>
      </c>
      <c r="F28" s="418">
        <v>2994.0349474860336</v>
      </c>
      <c r="G28" s="418">
        <v>2638.6319329608946</v>
      </c>
      <c r="H28" s="418">
        <v>2346.4237139664806</v>
      </c>
      <c r="I28" s="206">
        <v>8.95</v>
      </c>
      <c r="J28" s="420"/>
      <c r="K28" s="198">
        <v>8.95</v>
      </c>
      <c r="L28" s="333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</row>
    <row r="29" spans="1:166" s="65" customFormat="1" ht="27.75" customHeight="1">
      <c r="A29" s="337">
        <v>27</v>
      </c>
      <c r="B29" s="205" t="s">
        <v>35</v>
      </c>
      <c r="C29" s="244">
        <v>4195.107</v>
      </c>
      <c r="D29" s="244">
        <v>3984.1200000000003</v>
      </c>
      <c r="E29" s="244">
        <v>3791.34</v>
      </c>
      <c r="F29" s="244">
        <v>3319.530918795</v>
      </c>
      <c r="G29" s="244">
        <v>2925.42650946</v>
      </c>
      <c r="H29" s="244">
        <v>2601.2371039200007</v>
      </c>
      <c r="I29" s="206">
        <v>8.23045267489712</v>
      </c>
      <c r="J29" s="340">
        <v>15</v>
      </c>
      <c r="K29" s="198">
        <v>8.23045267489712</v>
      </c>
      <c r="L29" s="333">
        <v>15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</row>
    <row r="30" spans="1:166" s="65" customFormat="1" ht="29.25" customHeight="1">
      <c r="A30" s="337"/>
      <c r="B30" s="205" t="s">
        <v>36</v>
      </c>
      <c r="C30" s="245">
        <v>4337.55</v>
      </c>
      <c r="D30" s="245">
        <v>4120.137000000001</v>
      </c>
      <c r="E30" s="245">
        <v>3919.8600000000006</v>
      </c>
      <c r="F30" s="245">
        <v>3432.316850502513</v>
      </c>
      <c r="G30" s="245">
        <v>3024.8221658291454</v>
      </c>
      <c r="H30" s="245">
        <v>2689.617949748744</v>
      </c>
      <c r="I30" s="206">
        <v>7.96</v>
      </c>
      <c r="J30" s="339"/>
      <c r="K30" s="198">
        <v>7.96</v>
      </c>
      <c r="L30" s="33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</row>
    <row r="31" spans="1:232" s="2" customFormat="1" ht="30" customHeight="1">
      <c r="A31" s="421">
        <v>30</v>
      </c>
      <c r="B31" s="414" t="s">
        <v>35</v>
      </c>
      <c r="C31" s="415">
        <v>4929.813000000001</v>
      </c>
      <c r="D31" s="415">
        <v>4682.412000000001</v>
      </c>
      <c r="E31" s="415">
        <v>4455.36</v>
      </c>
      <c r="F31" s="415">
        <v>3900.982821749999</v>
      </c>
      <c r="G31" s="415">
        <v>3437.800493399999</v>
      </c>
      <c r="H31" s="415">
        <v>3057.284411999999</v>
      </c>
      <c r="I31" s="206">
        <v>7.40740740740741</v>
      </c>
      <c r="J31" s="422">
        <v>13</v>
      </c>
      <c r="K31" s="198">
        <v>7.40740740740741</v>
      </c>
      <c r="L31" s="342">
        <v>13</v>
      </c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</row>
    <row r="32" spans="1:232" s="2" customFormat="1" ht="34.5" customHeight="1">
      <c r="A32" s="421"/>
      <c r="B32" s="414" t="s">
        <v>36</v>
      </c>
      <c r="C32" s="418">
        <v>5100.102</v>
      </c>
      <c r="D32" s="418">
        <v>4844.133</v>
      </c>
      <c r="E32" s="418">
        <v>4609.584</v>
      </c>
      <c r="F32" s="418">
        <v>4035.7778002793298</v>
      </c>
      <c r="G32" s="418">
        <v>3556.590620111732</v>
      </c>
      <c r="H32" s="418">
        <v>3162.9261452513965</v>
      </c>
      <c r="I32" s="206">
        <v>7.16</v>
      </c>
      <c r="J32" s="420"/>
      <c r="K32" s="198">
        <v>7.16</v>
      </c>
      <c r="L32" s="342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</row>
    <row r="33" spans="1:166" s="65" customFormat="1" ht="33" customHeight="1">
      <c r="A33" s="249">
        <v>35</v>
      </c>
      <c r="B33" s="201" t="s">
        <v>37</v>
      </c>
      <c r="C33" s="244">
        <v>6012.594</v>
      </c>
      <c r="D33" s="244">
        <v>5711.643</v>
      </c>
      <c r="E33" s="244">
        <v>5434.254000000001</v>
      </c>
      <c r="F33" s="244">
        <v>4758.292109025</v>
      </c>
      <c r="G33" s="244">
        <v>4192.9459299</v>
      </c>
      <c r="H33" s="244">
        <v>3729.1576959000004</v>
      </c>
      <c r="I33" s="206">
        <v>6.34920634920635</v>
      </c>
      <c r="J33" s="207">
        <v>12</v>
      </c>
      <c r="K33" s="198">
        <v>6.34920634920635</v>
      </c>
      <c r="L33" s="342">
        <v>12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</row>
    <row r="34" spans="1:166" s="65" customFormat="1" ht="30" customHeight="1">
      <c r="A34" s="421">
        <v>40</v>
      </c>
      <c r="B34" s="423" t="s">
        <v>35</v>
      </c>
      <c r="C34" s="415">
        <v>7051.464000000001</v>
      </c>
      <c r="D34" s="415">
        <v>6698.034000000001</v>
      </c>
      <c r="E34" s="415">
        <v>6372.45</v>
      </c>
      <c r="F34" s="415">
        <v>5579.978543999996</v>
      </c>
      <c r="G34" s="415">
        <v>4917.013264799997</v>
      </c>
      <c r="H34" s="415">
        <v>4372.860491999996</v>
      </c>
      <c r="I34" s="206">
        <v>5.55555555555556</v>
      </c>
      <c r="J34" s="422">
        <v>10</v>
      </c>
      <c r="K34" s="198">
        <v>6.14</v>
      </c>
      <c r="L34" s="34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</row>
    <row r="35" spans="1:232" s="2" customFormat="1" ht="30.75" customHeight="1">
      <c r="A35" s="421"/>
      <c r="B35" s="423" t="s">
        <v>36</v>
      </c>
      <c r="C35" s="418">
        <v>7293.51</v>
      </c>
      <c r="D35" s="418">
        <v>6929.370000000001</v>
      </c>
      <c r="E35" s="418">
        <v>6592.005000000001</v>
      </c>
      <c r="F35" s="418">
        <v>5772.789720670391</v>
      </c>
      <c r="G35" s="418">
        <v>5086.916268156425</v>
      </c>
      <c r="H35" s="418">
        <v>4523.960782122905</v>
      </c>
      <c r="I35" s="206">
        <v>5.37</v>
      </c>
      <c r="J35" s="420"/>
      <c r="K35" s="198">
        <v>5.55555555555556</v>
      </c>
      <c r="L35" s="342">
        <v>10</v>
      </c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</row>
    <row r="36" spans="2:232" s="2" customFormat="1" ht="25.5" customHeight="1">
      <c r="B36" s="67"/>
      <c r="K36" s="198">
        <v>5.37</v>
      </c>
      <c r="L36" s="342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</row>
    <row r="37" spans="1:166" s="65" customFormat="1" ht="22.5">
      <c r="A37" s="69" t="s">
        <v>147</v>
      </c>
      <c r="B37" s="70"/>
      <c r="C37" s="37"/>
      <c r="D37" s="37"/>
      <c r="E37" s="37"/>
      <c r="F37" s="37"/>
      <c r="G37" s="37"/>
      <c r="H37" s="71"/>
      <c r="I37" s="341"/>
      <c r="J37" s="341"/>
      <c r="K37" s="50"/>
      <c r="L37" s="195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</row>
    <row r="38" spans="1:12" ht="15.75" customHeight="1">
      <c r="A38" s="69" t="s">
        <v>38</v>
      </c>
      <c r="B38" s="70"/>
      <c r="C38" s="37"/>
      <c r="D38" s="37"/>
      <c r="E38" s="37"/>
      <c r="F38" s="37"/>
      <c r="G38" s="37"/>
      <c r="H38" s="71"/>
      <c r="I38" s="341"/>
      <c r="J38" s="341"/>
      <c r="K38" s="72"/>
      <c r="L38" s="68"/>
    </row>
    <row r="39" spans="1:12" ht="20.25" customHeight="1">
      <c r="A39" s="69"/>
      <c r="B39" s="70"/>
      <c r="C39" s="37"/>
      <c r="D39" s="37"/>
      <c r="E39" s="37"/>
      <c r="F39" s="37"/>
      <c r="G39" s="37"/>
      <c r="H39" s="71"/>
      <c r="I39" s="72"/>
      <c r="J39" s="72"/>
      <c r="K39" s="72"/>
      <c r="L39" s="68"/>
    </row>
    <row r="40" spans="1:12" ht="20.25" customHeight="1">
      <c r="A40" s="42"/>
      <c r="B40" s="73"/>
      <c r="C40" s="37"/>
      <c r="D40" s="37"/>
      <c r="E40" s="37"/>
      <c r="F40" s="37"/>
      <c r="G40" s="37"/>
      <c r="H40" s="71"/>
      <c r="I40" s="341"/>
      <c r="J40" s="341"/>
      <c r="K40" s="72"/>
      <c r="L40" s="68"/>
    </row>
    <row r="41" spans="1:12" ht="16.5" customHeight="1" hidden="1">
      <c r="A41" s="45"/>
      <c r="B41" s="73"/>
      <c r="C41" s="37"/>
      <c r="D41" s="37"/>
      <c r="E41" s="37"/>
      <c r="F41" s="37"/>
      <c r="G41" s="37"/>
      <c r="H41" s="71"/>
      <c r="I41" s="341"/>
      <c r="J41" s="341"/>
      <c r="K41" s="72"/>
      <c r="L41" s="68"/>
    </row>
    <row r="42" spans="1:12" ht="16.5" customHeight="1" hidden="1">
      <c r="A42" s="45" t="s">
        <v>39</v>
      </c>
      <c r="B42" s="70"/>
      <c r="C42" s="37"/>
      <c r="D42" s="37"/>
      <c r="E42" s="37"/>
      <c r="F42" s="37"/>
      <c r="G42" s="37"/>
      <c r="H42" s="71"/>
      <c r="I42" s="341"/>
      <c r="J42" s="341"/>
      <c r="K42" s="72"/>
      <c r="L42" s="68"/>
    </row>
    <row r="43" spans="1:12" ht="18" customHeight="1">
      <c r="A43" s="45" t="s">
        <v>25</v>
      </c>
      <c r="B43" s="74"/>
      <c r="C43" s="56"/>
      <c r="D43" s="56"/>
      <c r="E43" s="56"/>
      <c r="F43" s="56"/>
      <c r="G43" s="56"/>
      <c r="H43" s="75"/>
      <c r="I43" s="75"/>
      <c r="J43" s="75"/>
      <c r="K43" s="72"/>
      <c r="L43" s="68"/>
    </row>
    <row r="44" spans="1:12" s="57" customFormat="1" ht="21.75" customHeight="1">
      <c r="A44" s="48"/>
      <c r="B44" s="74"/>
      <c r="C44" s="56"/>
      <c r="D44" s="56" t="s">
        <v>119</v>
      </c>
      <c r="E44" s="56"/>
      <c r="F44" s="56"/>
      <c r="G44" s="56"/>
      <c r="H44" s="75"/>
      <c r="I44" s="75"/>
      <c r="J44" s="75"/>
      <c r="K44" s="75"/>
      <c r="L44" s="76"/>
    </row>
    <row r="45" spans="1:12" s="57" customFormat="1" ht="18" customHeight="1" hidden="1">
      <c r="A45"/>
      <c r="B45" s="74"/>
      <c r="C45" s="56"/>
      <c r="D45" s="56"/>
      <c r="E45" s="56"/>
      <c r="F45" s="56"/>
      <c r="G45" s="56"/>
      <c r="H45" s="75"/>
      <c r="I45" s="75"/>
      <c r="J45" s="75"/>
      <c r="K45" s="75"/>
      <c r="L45" s="76"/>
    </row>
    <row r="46" spans="1:12" s="57" customFormat="1" ht="3" customHeight="1">
      <c r="A46" s="1"/>
      <c r="B46" s="67"/>
      <c r="C46" s="1"/>
      <c r="D46" s="1"/>
      <c r="E46" s="1"/>
      <c r="F46" s="1"/>
      <c r="G46" s="1"/>
      <c r="H46" s="1"/>
      <c r="I46" s="1"/>
      <c r="J46" s="1"/>
      <c r="K46" s="75"/>
      <c r="L46" s="76"/>
    </row>
    <row r="47" spans="2:166" ht="12.75">
      <c r="B47" s="1"/>
      <c r="K47" s="1"/>
      <c r="L47" s="1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</row>
    <row r="48" spans="2:166" ht="12.75">
      <c r="B48" s="1"/>
      <c r="K48" s="1"/>
      <c r="L48" s="1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</row>
    <row r="49" spans="2:166" ht="12.75">
      <c r="B49" s="1"/>
      <c r="K49" s="1"/>
      <c r="L49" s="1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</row>
    <row r="50" spans="2:166" ht="12.75">
      <c r="B50" s="1"/>
      <c r="K50" s="1"/>
      <c r="L50" s="1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</row>
  </sheetData>
  <sheetProtection selectLockedCells="1" selectUnlockedCells="1"/>
  <mergeCells count="55">
    <mergeCell ref="J37:J38"/>
    <mergeCell ref="I40:I42"/>
    <mergeCell ref="J40:J42"/>
    <mergeCell ref="M8:M9"/>
    <mergeCell ref="N8:N9"/>
    <mergeCell ref="I8:I9"/>
    <mergeCell ref="J8:J9"/>
    <mergeCell ref="J13:J14"/>
    <mergeCell ref="J15:J16"/>
    <mergeCell ref="L35:L36"/>
    <mergeCell ref="A34:A35"/>
    <mergeCell ref="J34:J35"/>
    <mergeCell ref="I37:I38"/>
    <mergeCell ref="A29:A30"/>
    <mergeCell ref="L29:L30"/>
    <mergeCell ref="A31:A32"/>
    <mergeCell ref="L31:L32"/>
    <mergeCell ref="L33:L34"/>
    <mergeCell ref="J29:J30"/>
    <mergeCell ref="J31:J32"/>
    <mergeCell ref="A23:A24"/>
    <mergeCell ref="L23:L24"/>
    <mergeCell ref="A25:A26"/>
    <mergeCell ref="L25:L26"/>
    <mergeCell ref="A27:A28"/>
    <mergeCell ref="L27:L28"/>
    <mergeCell ref="J23:J24"/>
    <mergeCell ref="J25:J26"/>
    <mergeCell ref="J27:J28"/>
    <mergeCell ref="A19:A20"/>
    <mergeCell ref="L19:L20"/>
    <mergeCell ref="A21:A22"/>
    <mergeCell ref="L21:L22"/>
    <mergeCell ref="J17:J18"/>
    <mergeCell ref="J19:J20"/>
    <mergeCell ref="J21:J22"/>
    <mergeCell ref="A13:A14"/>
    <mergeCell ref="L13:L14"/>
    <mergeCell ref="A15:A16"/>
    <mergeCell ref="L15:L16"/>
    <mergeCell ref="A17:A18"/>
    <mergeCell ref="L17:L18"/>
    <mergeCell ref="A8:A9"/>
    <mergeCell ref="B8:B9"/>
    <mergeCell ref="K8:K9"/>
    <mergeCell ref="L8:L9"/>
    <mergeCell ref="A10:A11"/>
    <mergeCell ref="K10:K11"/>
    <mergeCell ref="L10:L11"/>
    <mergeCell ref="A1:L1"/>
    <mergeCell ref="A2:L2"/>
    <mergeCell ref="A3:L3"/>
    <mergeCell ref="A4:L4"/>
    <mergeCell ref="B5:K5"/>
    <mergeCell ref="A6:L6"/>
  </mergeCells>
  <hyperlinks>
    <hyperlink ref="B5:K5" r:id="rId1" display="Заказать на FORESTMSK.RU"/>
  </hyperlinks>
  <printOptions horizontalCentered="1" verticalCentered="1"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5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4"/>
  <sheetViews>
    <sheetView view="pageBreakPreview" zoomScale="75" zoomScaleNormal="50" zoomScaleSheetLayoutView="75" workbookViewId="0" topLeftCell="A1">
      <selection activeCell="M37" sqref="M37"/>
    </sheetView>
  </sheetViews>
  <sheetFormatPr defaultColWidth="9.00390625" defaultRowHeight="12.75"/>
  <cols>
    <col min="1" max="1" width="15.75390625" style="1" customWidth="1"/>
    <col min="2" max="2" width="19.00390625" style="1" customWidth="1"/>
    <col min="3" max="3" width="16.25390625" style="1" customWidth="1"/>
    <col min="4" max="4" width="15.625" style="1" customWidth="1"/>
    <col min="5" max="5" width="16.00390625" style="1" customWidth="1"/>
    <col min="6" max="6" width="14.375" style="1" customWidth="1"/>
    <col min="7" max="7" width="19.625" style="1" customWidth="1"/>
    <col min="8" max="8" width="15.375" style="1" customWidth="1"/>
    <col min="9" max="9" width="0" style="50" hidden="1" customWidth="1"/>
    <col min="10" max="10" width="9.875" style="50" customWidth="1"/>
    <col min="11" max="250" width="9.125" style="1" customWidth="1"/>
  </cols>
  <sheetData>
    <row r="1" spans="1:251" ht="43.5" customHeight="1">
      <c r="A1" s="348"/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"/>
      <c r="N1" s="3"/>
      <c r="O1" s="3"/>
      <c r="P1" s="51"/>
      <c r="Q1" s="51"/>
      <c r="R1" s="77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</row>
    <row r="2" spans="1:200" s="52" customFormat="1" ht="26.25" customHeight="1">
      <c r="A2" s="325" t="s">
        <v>40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53"/>
      <c r="N2" s="53"/>
      <c r="O2" s="53"/>
      <c r="P2" s="54"/>
      <c r="Q2" s="54"/>
      <c r="R2" s="77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</row>
    <row r="3" spans="1:200" s="57" customFormat="1" ht="34.5" customHeight="1">
      <c r="A3" s="325" t="s">
        <v>146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55"/>
      <c r="N3" s="55"/>
      <c r="O3" s="55"/>
      <c r="P3" s="56"/>
      <c r="Q3" s="56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</row>
    <row r="4" spans="1:200" s="57" customFormat="1" ht="21" customHeight="1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7"/>
      <c r="N4" s="7"/>
      <c r="O4" s="7"/>
      <c r="P4" s="56"/>
      <c r="Q4" s="56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</row>
    <row r="5" spans="1:200" s="57" customFormat="1" ht="21" customHeight="1">
      <c r="A5" s="523" t="s">
        <v>152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7"/>
      <c r="O5" s="7"/>
      <c r="P5" s="56"/>
      <c r="Q5" s="56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</row>
    <row r="6" spans="1:200" s="60" customFormat="1" ht="21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9"/>
      <c r="N6" s="9"/>
      <c r="O6" s="9"/>
      <c r="P6" s="59"/>
      <c r="Q6" s="59"/>
      <c r="V6" s="61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</row>
    <row r="7" spans="1:10" ht="10.5" customHeight="1">
      <c r="A7" s="78"/>
      <c r="B7" s="78"/>
      <c r="C7" s="78"/>
      <c r="D7" s="78"/>
      <c r="E7" s="78"/>
      <c r="F7" s="78"/>
      <c r="G7" s="78"/>
      <c r="H7" s="78"/>
      <c r="I7" s="78"/>
      <c r="J7" s="78"/>
    </row>
    <row r="8" spans="1:11" ht="15.75" customHeight="1">
      <c r="A8" s="63"/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30" customHeight="1">
      <c r="A9" s="326" t="s">
        <v>27</v>
      </c>
      <c r="B9" s="327" t="s">
        <v>28</v>
      </c>
      <c r="C9" s="199" t="s">
        <v>3</v>
      </c>
      <c r="D9" s="199" t="s">
        <v>4</v>
      </c>
      <c r="E9" s="199" t="s">
        <v>5</v>
      </c>
      <c r="F9" s="199" t="s">
        <v>6</v>
      </c>
      <c r="G9" s="199" t="s">
        <v>7</v>
      </c>
      <c r="H9" s="548" t="s">
        <v>8</v>
      </c>
      <c r="I9" s="548"/>
      <c r="J9" s="347" t="s">
        <v>9</v>
      </c>
      <c r="K9" s="347" t="s">
        <v>10</v>
      </c>
    </row>
    <row r="10" spans="1:11" ht="30.75" customHeight="1">
      <c r="A10" s="326"/>
      <c r="B10" s="327"/>
      <c r="C10" s="549" t="s">
        <v>29</v>
      </c>
      <c r="D10" s="549" t="s">
        <v>30</v>
      </c>
      <c r="E10" s="549" t="s">
        <v>31</v>
      </c>
      <c r="F10" s="549" t="s">
        <v>32</v>
      </c>
      <c r="G10" s="549" t="s">
        <v>33</v>
      </c>
      <c r="H10" s="550" t="s">
        <v>34</v>
      </c>
      <c r="I10" s="550"/>
      <c r="J10" s="347"/>
      <c r="K10" s="347"/>
    </row>
    <row r="11" spans="1:21" ht="33.75" customHeight="1">
      <c r="A11" s="533">
        <v>4</v>
      </c>
      <c r="B11" s="551" t="s">
        <v>41</v>
      </c>
      <c r="C11" s="552">
        <v>713.6929195581903</v>
      </c>
      <c r="D11" s="552">
        <v>627.289319585267</v>
      </c>
      <c r="E11" s="552">
        <v>566.8757301199689</v>
      </c>
      <c r="F11" s="552">
        <v>495.93196969303466</v>
      </c>
      <c r="G11" s="552">
        <v>505.8266734629376</v>
      </c>
      <c r="H11" s="552">
        <v>414.4565735469787</v>
      </c>
      <c r="I11" s="553">
        <v>33108</v>
      </c>
      <c r="J11" s="554">
        <v>83.982800322494</v>
      </c>
      <c r="K11" s="555">
        <v>150</v>
      </c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11" ht="28.5" customHeight="1">
      <c r="A12" s="533"/>
      <c r="B12" s="551" t="s">
        <v>42</v>
      </c>
      <c r="C12" s="556">
        <v>749.224124435416</v>
      </c>
      <c r="D12" s="556">
        <v>658.5189208895325</v>
      </c>
      <c r="E12" s="556">
        <v>595.0976406291669</v>
      </c>
      <c r="F12" s="556">
        <v>520.6219448033909</v>
      </c>
      <c r="G12" s="556">
        <v>531.0092564403658</v>
      </c>
      <c r="H12" s="556">
        <v>435.090295731762</v>
      </c>
      <c r="I12" s="557">
        <f>I11</f>
        <v>33108</v>
      </c>
      <c r="J12" s="554">
        <v>80</v>
      </c>
      <c r="K12" s="555"/>
    </row>
    <row r="13" spans="1:11" ht="29.25" customHeight="1">
      <c r="A13" s="337">
        <v>6</v>
      </c>
      <c r="B13" s="558" t="s">
        <v>41</v>
      </c>
      <c r="C13" s="559">
        <v>986.6588715524033</v>
      </c>
      <c r="D13" s="559">
        <v>829.9141254301773</v>
      </c>
      <c r="E13" s="559">
        <v>752.7726313570178</v>
      </c>
      <c r="F13" s="559">
        <v>666.7242442172352</v>
      </c>
      <c r="G13" s="559">
        <v>680.4496776557186</v>
      </c>
      <c r="H13" s="559">
        <v>566.795838855796</v>
      </c>
      <c r="I13" s="560">
        <v>29120</v>
      </c>
      <c r="J13" s="561">
        <v>56</v>
      </c>
      <c r="K13" s="555">
        <v>100</v>
      </c>
    </row>
    <row r="14" spans="1:11" ht="27.75">
      <c r="A14" s="337"/>
      <c r="B14" s="558" t="s">
        <v>42</v>
      </c>
      <c r="C14" s="562">
        <v>1013.8416609981097</v>
      </c>
      <c r="D14" s="562">
        <v>849.2493905528688</v>
      </c>
      <c r="E14" s="562">
        <v>768.2785765263186</v>
      </c>
      <c r="F14" s="562">
        <v>679.0907194566095</v>
      </c>
      <c r="G14" s="562">
        <v>692.6715272287831</v>
      </c>
      <c r="H14" s="562">
        <v>595.1728291004047</v>
      </c>
      <c r="I14" s="563">
        <f>I13</f>
        <v>29120</v>
      </c>
      <c r="J14" s="561">
        <v>53.33</v>
      </c>
      <c r="K14" s="555"/>
    </row>
    <row r="15" spans="1:251" s="2" customFormat="1" ht="33.75" customHeight="1">
      <c r="A15" s="337">
        <v>9</v>
      </c>
      <c r="B15" s="558" t="s">
        <v>41</v>
      </c>
      <c r="C15" s="559">
        <v>1273.4144553036574</v>
      </c>
      <c r="D15" s="559">
        <v>1092.2269233134916</v>
      </c>
      <c r="E15" s="559">
        <v>1006.2242039457298</v>
      </c>
      <c r="F15" s="559">
        <v>877.3096823616071</v>
      </c>
      <c r="G15" s="559">
        <v>895.1999425867987</v>
      </c>
      <c r="H15" s="559">
        <v>762.9824215958457</v>
      </c>
      <c r="I15" s="564">
        <v>25737</v>
      </c>
      <c r="J15" s="561">
        <v>37.3</v>
      </c>
      <c r="K15" s="555">
        <v>67</v>
      </c>
      <c r="IQ15" s="65"/>
    </row>
    <row r="16" spans="1:251" s="2" customFormat="1" ht="26.25" customHeight="1">
      <c r="A16" s="337"/>
      <c r="B16" s="558" t="s">
        <v>42</v>
      </c>
      <c r="C16" s="562">
        <v>1313.3781954143972</v>
      </c>
      <c r="D16" s="562">
        <v>1122.892747252262</v>
      </c>
      <c r="E16" s="562">
        <v>1033.1903852121725</v>
      </c>
      <c r="F16" s="562">
        <v>898.5035889925465</v>
      </c>
      <c r="G16" s="562">
        <v>903.1813699048679</v>
      </c>
      <c r="H16" s="562">
        <v>800.5413312383979</v>
      </c>
      <c r="I16" s="565">
        <f>I15</f>
        <v>25737</v>
      </c>
      <c r="J16" s="561">
        <v>35.55</v>
      </c>
      <c r="K16" s="555"/>
      <c r="IQ16" s="65"/>
    </row>
    <row r="17" spans="1:251" s="2" customFormat="1" ht="32.25" customHeight="1">
      <c r="A17" s="544">
        <v>12</v>
      </c>
      <c r="B17" s="566" t="s">
        <v>41</v>
      </c>
      <c r="C17" s="552">
        <v>1572.3204478105224</v>
      </c>
      <c r="D17" s="552">
        <v>1354.993376499951</v>
      </c>
      <c r="E17" s="552">
        <v>1232.6266958615877</v>
      </c>
      <c r="F17" s="552">
        <v>1060.7322633427375</v>
      </c>
      <c r="G17" s="552">
        <v>1066.9937500242431</v>
      </c>
      <c r="H17" s="552">
        <v>920.5685617227039</v>
      </c>
      <c r="I17" s="567">
        <v>24232</v>
      </c>
      <c r="J17" s="554">
        <v>28</v>
      </c>
      <c r="K17" s="555">
        <v>50</v>
      </c>
      <c r="IQ17" s="65"/>
    </row>
    <row r="18" spans="1:251" s="2" customFormat="1" ht="30" customHeight="1">
      <c r="A18" s="544"/>
      <c r="B18" s="566" t="s">
        <v>42</v>
      </c>
      <c r="C18" s="556">
        <v>1628.12027561442</v>
      </c>
      <c r="D18" s="556">
        <v>1400.3747670710866</v>
      </c>
      <c r="E18" s="568">
        <v>1271.6303825852272</v>
      </c>
      <c r="F18" s="556">
        <v>1092.5411763103716</v>
      </c>
      <c r="G18" s="556">
        <v>1098.0382150042856</v>
      </c>
      <c r="H18" s="556">
        <v>966.8386994837099</v>
      </c>
      <c r="I18" s="569">
        <f>I17</f>
        <v>24232</v>
      </c>
      <c r="J18" s="554">
        <v>26.66</v>
      </c>
      <c r="K18" s="555"/>
      <c r="IQ18" s="65"/>
    </row>
    <row r="19" spans="1:251" s="2" customFormat="1" ht="32.25" customHeight="1">
      <c r="A19" s="337">
        <v>15</v>
      </c>
      <c r="B19" s="558" t="s">
        <v>41</v>
      </c>
      <c r="C19" s="559">
        <v>1765.8635363253495</v>
      </c>
      <c r="D19" s="559">
        <v>1523.0534234672998</v>
      </c>
      <c r="E19" s="559">
        <v>1449.7295775052157</v>
      </c>
      <c r="F19" s="559">
        <v>1247.9631658629523</v>
      </c>
      <c r="G19" s="559">
        <v>1255.7227880844412</v>
      </c>
      <c r="H19" s="559">
        <v>1107.5858425540873</v>
      </c>
      <c r="I19" s="560">
        <v>23282</v>
      </c>
      <c r="J19" s="561">
        <v>22.4</v>
      </c>
      <c r="K19" s="555">
        <v>40</v>
      </c>
      <c r="IQ19" s="65"/>
    </row>
    <row r="20" spans="1:251" s="2" customFormat="1" ht="29.25" customHeight="1">
      <c r="A20" s="337"/>
      <c r="B20" s="558" t="s">
        <v>42</v>
      </c>
      <c r="C20" s="562">
        <v>1831.7245481566374</v>
      </c>
      <c r="D20" s="562">
        <v>1575.4717583825256</v>
      </c>
      <c r="E20" s="562">
        <v>1498.8673221882302</v>
      </c>
      <c r="F20" s="562">
        <v>1287.962258223081</v>
      </c>
      <c r="G20" s="562">
        <v>1295.9940131851633</v>
      </c>
      <c r="H20" s="562">
        <v>1163.1468763812263</v>
      </c>
      <c r="I20" s="563">
        <f>I19</f>
        <v>23282</v>
      </c>
      <c r="J20" s="561">
        <v>21.33</v>
      </c>
      <c r="K20" s="555"/>
      <c r="IQ20" s="65"/>
    </row>
    <row r="21" spans="1:251" s="2" customFormat="1" ht="33.75" customHeight="1">
      <c r="A21" s="544">
        <v>18</v>
      </c>
      <c r="B21" s="566" t="s">
        <v>41</v>
      </c>
      <c r="C21" s="552">
        <v>2023.8275598654236</v>
      </c>
      <c r="D21" s="552">
        <v>1756.7325789399808</v>
      </c>
      <c r="E21" s="552">
        <v>1673.3139928487917</v>
      </c>
      <c r="F21" s="552">
        <v>1441.9269198762795</v>
      </c>
      <c r="G21" s="552">
        <v>1450.7776545553183</v>
      </c>
      <c r="H21" s="552">
        <v>1317.7142650089656</v>
      </c>
      <c r="I21" s="567">
        <v>21598</v>
      </c>
      <c r="J21" s="554">
        <v>18.7</v>
      </c>
      <c r="K21" s="555">
        <v>33</v>
      </c>
      <c r="IQ21" s="65"/>
    </row>
    <row r="22" spans="1:251" s="2" customFormat="1" ht="26.25" customHeight="1">
      <c r="A22" s="544"/>
      <c r="B22" s="566" t="s">
        <v>42</v>
      </c>
      <c r="C22" s="556">
        <v>2107.01706255268</v>
      </c>
      <c r="D22" s="556">
        <v>1825.9435598342905</v>
      </c>
      <c r="E22" s="568">
        <v>1738.697132413671</v>
      </c>
      <c r="F22" s="556">
        <v>1495.391621833707</v>
      </c>
      <c r="G22" s="556">
        <v>1504.390546760943</v>
      </c>
      <c r="H22" s="556">
        <v>1386.6773638529914</v>
      </c>
      <c r="I22" s="569">
        <f>I21</f>
        <v>21598</v>
      </c>
      <c r="J22" s="554">
        <v>17.77</v>
      </c>
      <c r="K22" s="555"/>
      <c r="IQ22" s="65"/>
    </row>
    <row r="23" spans="1:251" s="2" customFormat="1" ht="32.25" customHeight="1">
      <c r="A23" s="337">
        <v>21</v>
      </c>
      <c r="B23" s="558" t="s">
        <v>41</v>
      </c>
      <c r="C23" s="559">
        <v>2365.3484605927138</v>
      </c>
      <c r="D23" s="559">
        <v>2053.1812016361027</v>
      </c>
      <c r="E23" s="559">
        <v>1955.6857291420251</v>
      </c>
      <c r="F23" s="559">
        <v>1685.2520876054016</v>
      </c>
      <c r="G23" s="559">
        <v>1695.5963837615282</v>
      </c>
      <c r="H23" s="559">
        <v>1540.0785472292284</v>
      </c>
      <c r="I23" s="560">
        <v>21520</v>
      </c>
      <c r="J23" s="561">
        <v>16</v>
      </c>
      <c r="K23" s="555">
        <v>29</v>
      </c>
      <c r="IQ23" s="65"/>
    </row>
    <row r="24" spans="1:251" s="2" customFormat="1" ht="31.5" customHeight="1">
      <c r="A24" s="337"/>
      <c r="B24" s="558" t="s">
        <v>42</v>
      </c>
      <c r="C24" s="562">
        <v>2456.804015850467</v>
      </c>
      <c r="D24" s="562">
        <v>2129.0693607779094</v>
      </c>
      <c r="E24" s="562">
        <v>2027.3391104324758</v>
      </c>
      <c r="F24" s="562">
        <v>1743.6423307076752</v>
      </c>
      <c r="G24" s="562">
        <v>1754.1351716497345</v>
      </c>
      <c r="H24" s="562">
        <v>1616.880364545122</v>
      </c>
      <c r="I24" s="563">
        <f>I23</f>
        <v>21520</v>
      </c>
      <c r="J24" s="561">
        <v>15.24</v>
      </c>
      <c r="K24" s="555"/>
      <c r="IQ24" s="65"/>
    </row>
    <row r="25" spans="1:251" s="2" customFormat="1" ht="33" customHeight="1">
      <c r="A25" s="544">
        <v>24</v>
      </c>
      <c r="B25" s="566" t="s">
        <v>41</v>
      </c>
      <c r="C25" s="552">
        <v>2703.25538353453</v>
      </c>
      <c r="D25" s="552">
        <v>2346.4928018698315</v>
      </c>
      <c r="E25" s="552">
        <v>2235.069404733743</v>
      </c>
      <c r="F25" s="552">
        <v>1926.0023858347447</v>
      </c>
      <c r="G25" s="552">
        <v>1937.8244385846035</v>
      </c>
      <c r="H25" s="552">
        <v>1760.0897682619755</v>
      </c>
      <c r="I25" s="567">
        <v>22348</v>
      </c>
      <c r="J25" s="554">
        <v>14</v>
      </c>
      <c r="K25" s="555">
        <v>25</v>
      </c>
      <c r="IQ25" s="65"/>
    </row>
    <row r="26" spans="1:251" s="2" customFormat="1" ht="30.75" customHeight="1">
      <c r="A26" s="544"/>
      <c r="B26" s="566" t="s">
        <v>42</v>
      </c>
      <c r="C26" s="556">
        <v>2808.8291974164376</v>
      </c>
      <c r="D26" s="556">
        <v>2434.1348130724186</v>
      </c>
      <c r="E26" s="568">
        <v>2317.8280602393797</v>
      </c>
      <c r="F26" s="556">
        <v>1993.4815543874697</v>
      </c>
      <c r="G26" s="556">
        <v>2005.4778706633124</v>
      </c>
      <c r="H26" s="556">
        <v>1848.5563957740178</v>
      </c>
      <c r="I26" s="569">
        <f>I25</f>
        <v>22348</v>
      </c>
      <c r="J26" s="554">
        <v>13.33</v>
      </c>
      <c r="K26" s="555"/>
      <c r="IQ26" s="65"/>
    </row>
    <row r="27" spans="1:251" s="2" customFormat="1" ht="29.25" customHeight="1">
      <c r="A27" s="337">
        <v>27</v>
      </c>
      <c r="B27" s="558" t="s">
        <v>41</v>
      </c>
      <c r="C27" s="559">
        <v>3052.06252979705</v>
      </c>
      <c r="D27" s="559">
        <v>2649.266066627229</v>
      </c>
      <c r="E27" s="559">
        <v>2523.465456957452</v>
      </c>
      <c r="F27" s="559">
        <v>2174.5188227166473</v>
      </c>
      <c r="G27" s="559">
        <v>2187.8663016277783</v>
      </c>
      <c r="H27" s="559">
        <v>1987.198125457069</v>
      </c>
      <c r="I27" s="560">
        <v>22348</v>
      </c>
      <c r="J27" s="561">
        <v>12.4</v>
      </c>
      <c r="K27" s="570">
        <v>22</v>
      </c>
      <c r="IQ27" s="65"/>
    </row>
    <row r="28" spans="1:251" s="2" customFormat="1" ht="25.5" customHeight="1">
      <c r="A28" s="337"/>
      <c r="B28" s="558" t="s">
        <v>42</v>
      </c>
      <c r="C28" s="562">
        <v>3173.024847589925</v>
      </c>
      <c r="D28" s="562">
        <v>2749.7472083267235</v>
      </c>
      <c r="E28" s="562">
        <v>2618.360003643299</v>
      </c>
      <c r="F28" s="562">
        <v>2251.9583999987262</v>
      </c>
      <c r="G28" s="562">
        <v>2265.510170842538</v>
      </c>
      <c r="H28" s="562">
        <v>2088.242097937937</v>
      </c>
      <c r="I28" s="563">
        <f>I27</f>
        <v>22348</v>
      </c>
      <c r="J28" s="561">
        <v>11.8</v>
      </c>
      <c r="K28" s="570"/>
      <c r="IQ28" s="65"/>
    </row>
    <row r="29" spans="1:251" s="2" customFormat="1" ht="30.75" customHeight="1">
      <c r="A29" s="544">
        <v>30</v>
      </c>
      <c r="B29" s="566" t="s">
        <v>41</v>
      </c>
      <c r="C29" s="552">
        <v>3379.0692294181626</v>
      </c>
      <c r="D29" s="552">
        <v>2933.11600233729</v>
      </c>
      <c r="E29" s="552">
        <v>2793.836755917179</v>
      </c>
      <c r="F29" s="552">
        <v>2407.502982293431</v>
      </c>
      <c r="G29" s="552">
        <v>2422.2805482307544</v>
      </c>
      <c r="H29" s="552">
        <v>2200.1122103274693</v>
      </c>
      <c r="I29" s="567">
        <v>22348</v>
      </c>
      <c r="J29" s="554">
        <v>11.2</v>
      </c>
      <c r="K29" s="570">
        <v>20</v>
      </c>
      <c r="IQ29" s="65"/>
    </row>
    <row r="30" spans="1:251" s="2" customFormat="1" ht="28.5" customHeight="1">
      <c r="A30" s="544"/>
      <c r="B30" s="566" t="s">
        <v>42</v>
      </c>
      <c r="C30" s="556">
        <v>3512.353958870649</v>
      </c>
      <c r="D30" s="556">
        <v>3043.8102306055666</v>
      </c>
      <c r="E30" s="568">
        <v>2898.3722366783236</v>
      </c>
      <c r="F30" s="556">
        <v>2492.786971856001</v>
      </c>
      <c r="G30" s="556">
        <v>2507.7879939908025</v>
      </c>
      <c r="H30" s="556">
        <v>2311.5625474359904</v>
      </c>
      <c r="I30" s="569">
        <f>I29</f>
        <v>22348</v>
      </c>
      <c r="J30" s="554">
        <v>10.66</v>
      </c>
      <c r="K30" s="570"/>
      <c r="IQ30" s="65"/>
    </row>
    <row r="31" spans="1:251" s="2" customFormat="1" ht="32.25" customHeight="1">
      <c r="A31" s="337">
        <v>35</v>
      </c>
      <c r="B31" s="558" t="s">
        <v>41</v>
      </c>
      <c r="C31" s="559">
        <v>3942.2474343211898</v>
      </c>
      <c r="D31" s="559">
        <v>3421.9686693935046</v>
      </c>
      <c r="E31" s="559">
        <v>3259.476215236709</v>
      </c>
      <c r="F31" s="559">
        <v>2808.753479342336</v>
      </c>
      <c r="G31" s="559">
        <v>2825.9939729358803</v>
      </c>
      <c r="H31" s="559">
        <v>2566.797578715381</v>
      </c>
      <c r="I31" s="560">
        <v>22333</v>
      </c>
      <c r="J31" s="561">
        <v>9.6</v>
      </c>
      <c r="K31" s="570">
        <v>17</v>
      </c>
      <c r="IQ31" s="65"/>
    </row>
    <row r="32" spans="1:251" s="2" customFormat="1" ht="27.75" customHeight="1">
      <c r="A32" s="337"/>
      <c r="B32" s="558" t="s">
        <v>42</v>
      </c>
      <c r="C32" s="562">
        <v>4095.5691535288906</v>
      </c>
      <c r="D32" s="562">
        <v>3549.225230612048</v>
      </c>
      <c r="E32" s="562">
        <v>3379.6377207384526</v>
      </c>
      <c r="F32" s="562">
        <v>2906.7063137152672</v>
      </c>
      <c r="G32" s="562">
        <v>2924.198207825635</v>
      </c>
      <c r="H32" s="562">
        <v>2695.3901504777577</v>
      </c>
      <c r="I32" s="563">
        <f>I31</f>
        <v>22333</v>
      </c>
      <c r="J32" s="561">
        <v>9.142</v>
      </c>
      <c r="K32" s="570">
        <v>11</v>
      </c>
      <c r="IQ32" s="65"/>
    </row>
    <row r="33" spans="1:251" s="2" customFormat="1" ht="32.25" customHeight="1">
      <c r="A33" s="544">
        <v>40</v>
      </c>
      <c r="B33" s="566" t="s">
        <v>41</v>
      </c>
      <c r="C33" s="552">
        <v>4505.425639224217</v>
      </c>
      <c r="D33" s="552">
        <v>3910.821336449719</v>
      </c>
      <c r="E33" s="552">
        <v>3725.115674556238</v>
      </c>
      <c r="F33" s="552">
        <v>3210.003976391241</v>
      </c>
      <c r="G33" s="552">
        <v>3229.707397641006</v>
      </c>
      <c r="H33" s="552">
        <v>2933.482947103292</v>
      </c>
      <c r="I33" s="567">
        <v>22303</v>
      </c>
      <c r="J33" s="554">
        <v>8.4</v>
      </c>
      <c r="K33" s="570">
        <v>15</v>
      </c>
      <c r="IQ33" s="65"/>
    </row>
    <row r="34" spans="1:251" s="2" customFormat="1" ht="25.5" customHeight="1">
      <c r="A34" s="544"/>
      <c r="B34" s="566" t="s">
        <v>42</v>
      </c>
      <c r="C34" s="556">
        <v>4680.21165019514</v>
      </c>
      <c r="D34" s="556">
        <v>4055.8771322819175</v>
      </c>
      <c r="E34" s="568">
        <v>3862.0810053738664</v>
      </c>
      <c r="F34" s="556">
        <v>3321.6386399981216</v>
      </c>
      <c r="G34" s="556">
        <v>3341.6275019927443</v>
      </c>
      <c r="H34" s="556">
        <v>3080.1570944584573</v>
      </c>
      <c r="I34" s="569">
        <f>I33</f>
        <v>22303</v>
      </c>
      <c r="J34" s="554">
        <v>8</v>
      </c>
      <c r="K34" s="570"/>
      <c r="IQ34" s="65"/>
    </row>
    <row r="35" spans="1:11" s="57" customFormat="1" ht="24" customHeight="1">
      <c r="A35"/>
      <c r="B35" s="73"/>
      <c r="C35" s="37"/>
      <c r="D35" s="37"/>
      <c r="E35" s="37"/>
      <c r="F35" s="37"/>
      <c r="G35" s="37"/>
      <c r="H35" s="72"/>
      <c r="I35" s="72"/>
      <c r="J35" s="72"/>
      <c r="K35" s="79"/>
    </row>
    <row r="36" spans="1:11" s="57" customFormat="1" ht="25.5" customHeight="1">
      <c r="A36" s="69" t="s">
        <v>147</v>
      </c>
      <c r="B36" s="73"/>
      <c r="C36" s="37"/>
      <c r="D36" s="37"/>
      <c r="E36" s="37"/>
      <c r="F36" s="37"/>
      <c r="G36" s="37"/>
      <c r="H36" s="72"/>
      <c r="I36" s="72"/>
      <c r="J36" s="72"/>
      <c r="K36" s="79"/>
    </row>
    <row r="37" spans="1:11" s="57" customFormat="1" ht="25.5" customHeight="1">
      <c r="A37" s="32" t="s">
        <v>20</v>
      </c>
      <c r="B37" s="73"/>
      <c r="C37" s="37"/>
      <c r="D37" s="37"/>
      <c r="E37" s="37"/>
      <c r="F37" s="37"/>
      <c r="G37" s="37"/>
      <c r="H37" s="72"/>
      <c r="I37" s="72"/>
      <c r="J37" s="72"/>
      <c r="K37" s="79"/>
    </row>
    <row r="38" spans="1:11" s="57" customFormat="1" ht="25.5" customHeight="1">
      <c r="A38" s="32"/>
      <c r="B38" s="73"/>
      <c r="C38" s="37"/>
      <c r="D38" s="37"/>
      <c r="E38" s="37"/>
      <c r="F38" s="37"/>
      <c r="G38" s="37"/>
      <c r="H38" s="72"/>
      <c r="I38" s="72"/>
      <c r="J38" s="72"/>
      <c r="K38" s="79"/>
    </row>
    <row r="39" spans="1:11" s="57" customFormat="1" ht="15.75" customHeight="1">
      <c r="A39" s="42" t="s">
        <v>21</v>
      </c>
      <c r="B39" s="73"/>
      <c r="C39" s="37"/>
      <c r="D39" s="37"/>
      <c r="E39" s="37"/>
      <c r="F39" s="37"/>
      <c r="G39" s="37"/>
      <c r="H39" s="72"/>
      <c r="I39" s="72"/>
      <c r="J39" s="72"/>
      <c r="K39" s="79"/>
    </row>
    <row r="40" spans="1:11" s="57" customFormat="1" ht="15.75" customHeight="1">
      <c r="A40" s="42" t="s">
        <v>111</v>
      </c>
      <c r="B40" s="73"/>
      <c r="C40" s="37"/>
      <c r="D40" s="37"/>
      <c r="E40" s="37"/>
      <c r="F40" s="37"/>
      <c r="G40" s="37"/>
      <c r="H40" s="72"/>
      <c r="I40" s="72"/>
      <c r="J40" s="72"/>
      <c r="K40" s="79"/>
    </row>
    <row r="41" spans="1:11" ht="15.75">
      <c r="A41"/>
      <c r="B41" s="80"/>
      <c r="C41" s="37"/>
      <c r="D41" s="37"/>
      <c r="E41" s="37"/>
      <c r="F41" s="37"/>
      <c r="G41" s="37"/>
      <c r="H41" s="71"/>
      <c r="I41" s="71"/>
      <c r="J41" s="72"/>
      <c r="K41" s="79"/>
    </row>
    <row r="42" spans="1:11" ht="22.5">
      <c r="A42" s="45" t="s">
        <v>39</v>
      </c>
      <c r="B42" s="70"/>
      <c r="C42" s="81"/>
      <c r="D42" s="81"/>
      <c r="E42" s="81"/>
      <c r="F42" s="81"/>
      <c r="G42" s="81"/>
      <c r="H42" s="75"/>
      <c r="I42" s="75"/>
      <c r="J42" s="75"/>
      <c r="K42" s="76"/>
    </row>
    <row r="43" spans="1:2" ht="23.25">
      <c r="A43" s="45" t="s">
        <v>25</v>
      </c>
      <c r="B43" s="74"/>
    </row>
    <row r="44" spans="1:5" ht="23.25">
      <c r="A44" s="48"/>
      <c r="B44" s="74"/>
      <c r="D44" s="82" t="s">
        <v>119</v>
      </c>
      <c r="E44" s="82"/>
    </row>
    <row r="45" ht="28.5" customHeight="1"/>
  </sheetData>
  <sheetProtection selectLockedCells="1" selectUnlockedCells="1"/>
  <mergeCells count="36">
    <mergeCell ref="A31:A32"/>
    <mergeCell ref="K31:K32"/>
    <mergeCell ref="A33:A34"/>
    <mergeCell ref="K33:K34"/>
    <mergeCell ref="A25:A26"/>
    <mergeCell ref="K25:K26"/>
    <mergeCell ref="A27:A28"/>
    <mergeCell ref="K27:K28"/>
    <mergeCell ref="A29:A30"/>
    <mergeCell ref="K29:K30"/>
    <mergeCell ref="A19:A20"/>
    <mergeCell ref="K19:K20"/>
    <mergeCell ref="A21:A22"/>
    <mergeCell ref="K21:K22"/>
    <mergeCell ref="A23:A24"/>
    <mergeCell ref="K23:K24"/>
    <mergeCell ref="A15:A16"/>
    <mergeCell ref="K15:K16"/>
    <mergeCell ref="A17:A18"/>
    <mergeCell ref="K17:K18"/>
    <mergeCell ref="A11:A12"/>
    <mergeCell ref="K11:K12"/>
    <mergeCell ref="A13:A14"/>
    <mergeCell ref="K13:K14"/>
    <mergeCell ref="H9:I9"/>
    <mergeCell ref="J9:J10"/>
    <mergeCell ref="K9:K10"/>
    <mergeCell ref="H10:I10"/>
    <mergeCell ref="A9:A10"/>
    <mergeCell ref="B9:B10"/>
    <mergeCell ref="A1:L1"/>
    <mergeCell ref="A2:L2"/>
    <mergeCell ref="A3:L3"/>
    <mergeCell ref="A4:L4"/>
    <mergeCell ref="A5:M5"/>
    <mergeCell ref="A6:L6"/>
  </mergeCells>
  <hyperlinks>
    <hyperlink ref="A5:M5" r:id="rId1" display="Заказать на FORESTMSK.RU"/>
  </hyperlinks>
  <printOptions horizontalCentered="1" verticalCentered="1"/>
  <pageMargins left="0.2048611111111111" right="0.19652777777777777" top="0.19652777777777777" bottom="0.18472222222222223" header="0.5118055555555555" footer="0.5118055555555555"/>
  <pageSetup fitToHeight="1" fitToWidth="1" horizontalDpi="600" verticalDpi="600" orientation="portrait" paperSize="9" scale="5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zoomScale="75" zoomScaleSheetLayoutView="75" zoomScalePageLayoutView="0" workbookViewId="0" topLeftCell="A7">
      <selection activeCell="N24" sqref="N24"/>
    </sheetView>
  </sheetViews>
  <sheetFormatPr defaultColWidth="9.00390625" defaultRowHeight="12.75"/>
  <cols>
    <col min="1" max="1" width="4.875" style="0" customWidth="1"/>
    <col min="2" max="2" width="20.75390625" style="0" customWidth="1"/>
    <col min="3" max="7" width="0" style="0" hidden="1" customWidth="1"/>
    <col min="8" max="8" width="14.75390625" style="0" customWidth="1"/>
    <col min="9" max="9" width="21.75390625" style="0" customWidth="1"/>
    <col min="10" max="10" width="14.625" style="0" customWidth="1"/>
    <col min="11" max="11" width="17.25390625" style="0" customWidth="1"/>
    <col min="12" max="15" width="14.00390625" style="0" customWidth="1"/>
    <col min="16" max="16" width="10.125" style="0" customWidth="1"/>
    <col min="17" max="17" width="10.75390625" style="0" customWidth="1"/>
    <col min="18" max="18" width="0" style="0" hidden="1" customWidth="1"/>
  </cols>
  <sheetData>
    <row r="1" spans="1:18" s="145" customFormat="1" ht="34.5">
      <c r="A1"/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</row>
    <row r="2" spans="1:18" s="145" customFormat="1" ht="24.75" customHeight="1">
      <c r="A2"/>
      <c r="B2" s="325" t="s">
        <v>43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</row>
    <row r="3" spans="1:18" s="145" customFormat="1" ht="24.75" customHeight="1">
      <c r="A3"/>
      <c r="B3" s="325" t="s">
        <v>148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</row>
    <row r="4" spans="1:18" s="145" customFormat="1" ht="28.5" customHeight="1">
      <c r="A4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</row>
    <row r="5" spans="1:18" s="145" customFormat="1" ht="29.25" customHeight="1">
      <c r="A5"/>
      <c r="B5" s="523" t="s">
        <v>152</v>
      </c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</row>
    <row r="6" spans="1:18" s="145" customFormat="1" ht="33.75" customHeight="1">
      <c r="A6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</row>
    <row r="7" spans="1:18" s="145" customFormat="1" ht="23.25" customHeight="1" thickBot="1">
      <c r="A7"/>
      <c r="B7" s="146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8"/>
      <c r="R7" s="149"/>
    </row>
    <row r="8" spans="1:18" s="145" customFormat="1" ht="30" customHeight="1" thickBot="1" thickTop="1">
      <c r="A8"/>
      <c r="B8" s="350" t="s">
        <v>98</v>
      </c>
      <c r="C8" s="150"/>
      <c r="D8" s="351" t="s">
        <v>99</v>
      </c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151" t="s">
        <v>100</v>
      </c>
    </row>
    <row r="9" spans="2:18" s="145" customFormat="1" ht="33.75" customHeight="1" thickBot="1" thickTop="1">
      <c r="B9" s="350"/>
      <c r="C9" s="152" t="s">
        <v>10</v>
      </c>
      <c r="D9" s="352" t="s">
        <v>101</v>
      </c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4"/>
      <c r="R9" s="153" t="s">
        <v>102</v>
      </c>
    </row>
    <row r="10" spans="2:18" s="145" customFormat="1" ht="33.75" customHeight="1" thickBot="1" thickTop="1">
      <c r="B10" s="350"/>
      <c r="C10" s="154"/>
      <c r="D10" s="361" t="s">
        <v>103</v>
      </c>
      <c r="E10" s="363" t="s">
        <v>104</v>
      </c>
      <c r="F10" s="363"/>
      <c r="G10" s="364" t="s">
        <v>10</v>
      </c>
      <c r="H10" s="366" t="s">
        <v>105</v>
      </c>
      <c r="I10" s="366"/>
      <c r="J10" s="367" t="s">
        <v>110</v>
      </c>
      <c r="K10" s="367"/>
      <c r="L10" s="368" t="s">
        <v>44</v>
      </c>
      <c r="M10" s="369"/>
      <c r="N10" s="355" t="s">
        <v>45</v>
      </c>
      <c r="O10" s="356"/>
      <c r="P10" s="357" t="s">
        <v>10</v>
      </c>
      <c r="Q10" s="359" t="s">
        <v>103</v>
      </c>
      <c r="R10" s="349" t="s">
        <v>103</v>
      </c>
    </row>
    <row r="11" spans="2:18" s="145" customFormat="1" ht="38.25" customHeight="1" thickBot="1" thickTop="1">
      <c r="B11" s="350"/>
      <c r="C11" s="155"/>
      <c r="D11" s="362"/>
      <c r="E11" s="156" t="s">
        <v>46</v>
      </c>
      <c r="F11" s="156" t="s">
        <v>106</v>
      </c>
      <c r="G11" s="365"/>
      <c r="H11" s="156" t="s">
        <v>46</v>
      </c>
      <c r="I11" s="157" t="s">
        <v>106</v>
      </c>
      <c r="J11" s="156" t="s">
        <v>46</v>
      </c>
      <c r="K11" s="157" t="s">
        <v>106</v>
      </c>
      <c r="L11" s="156" t="s">
        <v>46</v>
      </c>
      <c r="M11" s="158" t="s">
        <v>106</v>
      </c>
      <c r="N11" s="159" t="s">
        <v>46</v>
      </c>
      <c r="O11" s="160" t="s">
        <v>106</v>
      </c>
      <c r="P11" s="358"/>
      <c r="Q11" s="360"/>
      <c r="R11" s="349"/>
    </row>
    <row r="12" spans="2:18" s="145" customFormat="1" ht="38.25" customHeight="1" hidden="1">
      <c r="B12" s="161">
        <v>6</v>
      </c>
      <c r="C12" s="162"/>
      <c r="D12" s="163"/>
      <c r="E12" s="164"/>
      <c r="F12" s="165"/>
      <c r="G12" s="166"/>
      <c r="H12" s="164"/>
      <c r="I12" s="167"/>
      <c r="J12" s="168"/>
      <c r="K12" s="167"/>
      <c r="L12" s="164"/>
      <c r="M12" s="167"/>
      <c r="N12" s="169"/>
      <c r="O12" s="169"/>
      <c r="P12" s="170"/>
      <c r="Q12" s="171"/>
      <c r="R12" s="172">
        <v>75</v>
      </c>
    </row>
    <row r="13" spans="2:18" s="145" customFormat="1" ht="33.75" thickTop="1">
      <c r="B13" s="424">
        <v>6</v>
      </c>
      <c r="C13" s="425">
        <v>58</v>
      </c>
      <c r="D13" s="426"/>
      <c r="E13" s="427"/>
      <c r="F13" s="428"/>
      <c r="G13" s="429"/>
      <c r="H13" s="430"/>
      <c r="I13" s="431"/>
      <c r="J13" s="430">
        <v>417.85960236068115</v>
      </c>
      <c r="K13" s="431">
        <v>21594.98425</v>
      </c>
      <c r="L13" s="432"/>
      <c r="M13" s="431"/>
      <c r="N13" s="433"/>
      <c r="O13" s="434"/>
      <c r="P13" s="435">
        <v>65</v>
      </c>
      <c r="Q13" s="436">
        <v>51.68</v>
      </c>
      <c r="R13" s="173">
        <v>69.3</v>
      </c>
    </row>
    <row r="14" spans="2:18" s="145" customFormat="1" ht="28.5" customHeight="1">
      <c r="B14" s="174">
        <v>9</v>
      </c>
      <c r="C14" s="175">
        <v>42</v>
      </c>
      <c r="D14" s="176">
        <v>37.33</v>
      </c>
      <c r="E14" s="177">
        <f aca="true" t="shared" si="0" ref="E14:E20">F14/D14</f>
        <v>522.3680685775516</v>
      </c>
      <c r="F14" s="178">
        <v>19500</v>
      </c>
      <c r="G14" s="179">
        <v>44</v>
      </c>
      <c r="H14" s="177">
        <v>559.2691385316185</v>
      </c>
      <c r="I14" s="180">
        <v>20871.924250000004</v>
      </c>
      <c r="J14" s="177">
        <v>586.2321208467309</v>
      </c>
      <c r="K14" s="180">
        <v>21878.18275</v>
      </c>
      <c r="L14" s="246">
        <v>613.2220123258307</v>
      </c>
      <c r="M14" s="180">
        <v>22885.4455</v>
      </c>
      <c r="N14" s="247">
        <v>634.7762526795283</v>
      </c>
      <c r="O14" s="181">
        <v>23689.849749999998</v>
      </c>
      <c r="P14" s="182">
        <v>100</v>
      </c>
      <c r="Q14" s="183">
        <v>37.32</v>
      </c>
      <c r="R14" s="184">
        <v>50.04</v>
      </c>
    </row>
    <row r="15" spans="2:18" s="145" customFormat="1" ht="33">
      <c r="B15" s="437">
        <v>10</v>
      </c>
      <c r="C15" s="438"/>
      <c r="D15" s="439">
        <v>33.59</v>
      </c>
      <c r="E15" s="440">
        <f t="shared" si="0"/>
        <v>544.8050014885382</v>
      </c>
      <c r="F15" s="441">
        <v>18300</v>
      </c>
      <c r="G15" s="442">
        <v>40</v>
      </c>
      <c r="H15" s="440">
        <v>621.3731542125633</v>
      </c>
      <c r="I15" s="443">
        <v>20871.924250000004</v>
      </c>
      <c r="J15" s="444">
        <v>651.3302396546591</v>
      </c>
      <c r="K15" s="445">
        <v>21878.18275</v>
      </c>
      <c r="L15" s="446">
        <v>681.3172223876153</v>
      </c>
      <c r="M15" s="445">
        <v>22885.4455</v>
      </c>
      <c r="N15" s="447">
        <v>705.2649523667757</v>
      </c>
      <c r="O15" s="448">
        <v>23689.849749999998</v>
      </c>
      <c r="P15" s="449">
        <v>90</v>
      </c>
      <c r="Q15" s="450">
        <v>33.59</v>
      </c>
      <c r="R15" s="185"/>
    </row>
    <row r="16" spans="2:18" s="145" customFormat="1" ht="33">
      <c r="B16" s="174">
        <v>12</v>
      </c>
      <c r="C16" s="175">
        <v>32</v>
      </c>
      <c r="D16" s="176">
        <v>27.99</v>
      </c>
      <c r="E16" s="177">
        <f t="shared" si="0"/>
        <v>653.8049303322615</v>
      </c>
      <c r="F16" s="178">
        <v>18300</v>
      </c>
      <c r="G16" s="179">
        <v>33</v>
      </c>
      <c r="H16" s="177">
        <v>699.4443015362631</v>
      </c>
      <c r="I16" s="186">
        <v>19577.446000000004</v>
      </c>
      <c r="J16" s="177">
        <v>732.9551804215791</v>
      </c>
      <c r="K16" s="180">
        <v>20515.4155</v>
      </c>
      <c r="L16" s="246">
        <v>766.4660593068954</v>
      </c>
      <c r="M16" s="180">
        <v>21453.385000000002</v>
      </c>
      <c r="N16" s="247">
        <v>793.3034655234012</v>
      </c>
      <c r="O16" s="181">
        <v>22204.564</v>
      </c>
      <c r="P16" s="182">
        <v>75</v>
      </c>
      <c r="Q16" s="183">
        <v>27.99</v>
      </c>
      <c r="R16" s="184">
        <v>37.53</v>
      </c>
    </row>
    <row r="17" spans="2:18" s="145" customFormat="1" ht="33">
      <c r="B17" s="437">
        <v>15</v>
      </c>
      <c r="C17" s="438">
        <v>25</v>
      </c>
      <c r="D17" s="439">
        <v>22.4</v>
      </c>
      <c r="E17" s="440">
        <f t="shared" si="0"/>
        <v>794.6428571428572</v>
      </c>
      <c r="F17" s="441">
        <v>17800</v>
      </c>
      <c r="G17" s="442">
        <v>26</v>
      </c>
      <c r="H17" s="440">
        <v>846.9142410714287</v>
      </c>
      <c r="I17" s="445">
        <v>18970.879</v>
      </c>
      <c r="J17" s="440">
        <v>887.353236607143</v>
      </c>
      <c r="K17" s="445">
        <v>19876.7125</v>
      </c>
      <c r="L17" s="446">
        <v>927.7922321428573</v>
      </c>
      <c r="M17" s="445">
        <v>20782.546000000002</v>
      </c>
      <c r="N17" s="447">
        <v>960.1613616071429</v>
      </c>
      <c r="O17" s="451">
        <v>21507.6145</v>
      </c>
      <c r="P17" s="452">
        <v>60</v>
      </c>
      <c r="Q17" s="450">
        <v>22.4</v>
      </c>
      <c r="R17" s="185">
        <v>30.02</v>
      </c>
    </row>
    <row r="18" spans="2:18" s="145" customFormat="1" ht="33">
      <c r="B18" s="174">
        <v>18</v>
      </c>
      <c r="C18" s="175">
        <v>21</v>
      </c>
      <c r="D18" s="176">
        <v>18.66</v>
      </c>
      <c r="E18" s="177">
        <f t="shared" si="0"/>
        <v>953.9121114683816</v>
      </c>
      <c r="F18" s="178">
        <v>17800</v>
      </c>
      <c r="G18" s="179">
        <v>22</v>
      </c>
      <c r="H18" s="177">
        <v>1016.6601822079315</v>
      </c>
      <c r="I18" s="180">
        <v>18970.879</v>
      </c>
      <c r="J18" s="177">
        <v>1065.2043140407288</v>
      </c>
      <c r="K18" s="180">
        <v>19876.7125</v>
      </c>
      <c r="L18" s="246">
        <v>1113.7484458735264</v>
      </c>
      <c r="M18" s="180">
        <v>20782.546000000002</v>
      </c>
      <c r="N18" s="247">
        <v>1152.6052786709538</v>
      </c>
      <c r="O18" s="187">
        <v>21507.6145</v>
      </c>
      <c r="P18" s="188">
        <v>50</v>
      </c>
      <c r="Q18" s="183">
        <v>18.66</v>
      </c>
      <c r="R18" s="184">
        <v>25.02</v>
      </c>
    </row>
    <row r="19" spans="2:18" s="145" customFormat="1" ht="33">
      <c r="B19" s="437">
        <v>21</v>
      </c>
      <c r="C19" s="438">
        <v>18</v>
      </c>
      <c r="D19" s="439">
        <v>16</v>
      </c>
      <c r="E19" s="440">
        <f t="shared" si="0"/>
        <v>1112.5</v>
      </c>
      <c r="F19" s="441">
        <v>17800</v>
      </c>
      <c r="G19" s="442">
        <v>19</v>
      </c>
      <c r="H19" s="440">
        <v>1185.6799375</v>
      </c>
      <c r="I19" s="445">
        <v>18970.879</v>
      </c>
      <c r="J19" s="440">
        <v>1242.29453125</v>
      </c>
      <c r="K19" s="445">
        <v>19876.7125</v>
      </c>
      <c r="L19" s="446">
        <v>1298.9091250000001</v>
      </c>
      <c r="M19" s="445">
        <v>20782.546000000002</v>
      </c>
      <c r="N19" s="447">
        <v>1344.22590625</v>
      </c>
      <c r="O19" s="451">
        <v>21507.6145</v>
      </c>
      <c r="P19" s="452">
        <v>43</v>
      </c>
      <c r="Q19" s="450">
        <v>16</v>
      </c>
      <c r="R19" s="185">
        <v>21.44</v>
      </c>
    </row>
    <row r="20" spans="2:18" s="145" customFormat="1" ht="35.25" customHeight="1">
      <c r="B20" s="174">
        <v>24</v>
      </c>
      <c r="C20" s="175">
        <v>18</v>
      </c>
      <c r="D20" s="176">
        <v>14</v>
      </c>
      <c r="E20" s="177">
        <f t="shared" si="0"/>
        <v>1291.4285714285713</v>
      </c>
      <c r="F20" s="178">
        <v>18080</v>
      </c>
      <c r="G20" s="179">
        <v>16</v>
      </c>
      <c r="H20" s="177">
        <v>1376.3672321428571</v>
      </c>
      <c r="I20" s="180">
        <v>19269.14125</v>
      </c>
      <c r="J20" s="177">
        <v>1442.2173392857144</v>
      </c>
      <c r="K20" s="180">
        <v>20191.04275</v>
      </c>
      <c r="L20" s="246">
        <v>1508.0674464285714</v>
      </c>
      <c r="M20" s="180">
        <v>21112.94425</v>
      </c>
      <c r="N20" s="247">
        <v>1560.7188392857145</v>
      </c>
      <c r="O20" s="187">
        <v>21850.06375</v>
      </c>
      <c r="P20" s="188">
        <v>37</v>
      </c>
      <c r="Q20" s="183">
        <v>14</v>
      </c>
      <c r="R20" s="184">
        <v>18.77</v>
      </c>
    </row>
    <row r="21" spans="2:18" ht="34.5" customHeight="1" thickBot="1">
      <c r="B21" s="453">
        <v>27</v>
      </c>
      <c r="C21" s="454"/>
      <c r="D21" s="455"/>
      <c r="E21" s="456"/>
      <c r="F21" s="456"/>
      <c r="G21" s="456"/>
      <c r="H21" s="457">
        <v>1553.9630040322581</v>
      </c>
      <c r="I21" s="458">
        <v>19269.14125</v>
      </c>
      <c r="J21" s="459">
        <v>1628.3098991935483</v>
      </c>
      <c r="K21" s="458">
        <v>20191.04275</v>
      </c>
      <c r="L21" s="459">
        <v>1702.6567943548387</v>
      </c>
      <c r="M21" s="458">
        <v>21112.94425</v>
      </c>
      <c r="N21" s="459">
        <v>1762.1019153225807</v>
      </c>
      <c r="O21" s="458">
        <v>21850.06375</v>
      </c>
      <c r="P21" s="460">
        <v>34</v>
      </c>
      <c r="Q21" s="461">
        <v>12.4</v>
      </c>
      <c r="R21" s="189"/>
    </row>
    <row r="22" spans="2:5" ht="45.75" customHeight="1" thickTop="1">
      <c r="B22" s="69" t="s">
        <v>147</v>
      </c>
      <c r="C22" s="123"/>
      <c r="D22" s="123"/>
      <c r="E22" s="123"/>
    </row>
    <row r="23" ht="18">
      <c r="B23" s="32" t="s">
        <v>112</v>
      </c>
    </row>
    <row r="24" ht="14.25" customHeight="1">
      <c r="B24" s="32"/>
    </row>
    <row r="25" ht="18.75">
      <c r="B25" s="45"/>
    </row>
    <row r="26" ht="18.75">
      <c r="B26" s="45" t="s">
        <v>107</v>
      </c>
    </row>
    <row r="27" ht="13.5" customHeight="1">
      <c r="B27" s="45"/>
    </row>
    <row r="28" ht="18.75">
      <c r="B28" s="45" t="s">
        <v>39</v>
      </c>
    </row>
    <row r="29" ht="18.75">
      <c r="B29" s="45" t="s">
        <v>25</v>
      </c>
    </row>
    <row r="30" ht="18">
      <c r="B30" s="48" t="s">
        <v>115</v>
      </c>
    </row>
    <row r="31" ht="18">
      <c r="B31" s="48"/>
    </row>
    <row r="32" ht="25.5">
      <c r="B32" s="191"/>
    </row>
  </sheetData>
  <sheetProtection/>
  <mergeCells count="19">
    <mergeCell ref="N10:O10"/>
    <mergeCell ref="P10:P11"/>
    <mergeCell ref="Q10:Q11"/>
    <mergeCell ref="D10:D11"/>
    <mergeCell ref="E10:F10"/>
    <mergeCell ref="G10:G11"/>
    <mergeCell ref="H10:I10"/>
    <mergeCell ref="J10:K10"/>
    <mergeCell ref="L10:M10"/>
    <mergeCell ref="R10:R11"/>
    <mergeCell ref="B1:R1"/>
    <mergeCell ref="B2:R2"/>
    <mergeCell ref="B3:R3"/>
    <mergeCell ref="B4:R4"/>
    <mergeCell ref="B5:R5"/>
    <mergeCell ref="B6:R6"/>
    <mergeCell ref="B8:B11"/>
    <mergeCell ref="D8:Q8"/>
    <mergeCell ref="D9:Q9"/>
  </mergeCells>
  <hyperlinks>
    <hyperlink ref="B5:R5" r:id="rId1" display="Заказать на FORESTMSK.RU"/>
  </hyperlinks>
  <printOptions/>
  <pageMargins left="0.25" right="0.25" top="0.75" bottom="0.75" header="0.3" footer="0.3"/>
  <pageSetup fitToHeight="1" fitToWidth="1" horizontalDpi="600" verticalDpi="600" orientation="portrait" paperSize="9" scale="58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Q60"/>
  <sheetViews>
    <sheetView view="pageBreakPreview" zoomScale="60" zoomScalePageLayoutView="50" workbookViewId="0" topLeftCell="A4">
      <selection activeCell="N19" sqref="N19"/>
    </sheetView>
  </sheetViews>
  <sheetFormatPr defaultColWidth="11.625" defaultRowHeight="12.75"/>
  <cols>
    <col min="1" max="1" width="9.00390625" style="0" customWidth="1"/>
    <col min="2" max="2" width="2.75390625" style="0" customWidth="1"/>
    <col min="3" max="3" width="15.625" style="0" customWidth="1"/>
    <col min="4" max="4" width="19.875" style="0" customWidth="1"/>
    <col min="5" max="5" width="15.625" style="84" customWidth="1"/>
    <col min="6" max="6" width="14.375" style="84" customWidth="1"/>
    <col min="7" max="7" width="20.875" style="0" customWidth="1"/>
    <col min="8" max="8" width="17.375" style="0" customWidth="1"/>
    <col min="9" max="9" width="11.125" style="0" customWidth="1"/>
    <col min="10" max="10" width="19.625" style="0" customWidth="1"/>
    <col min="11" max="11" width="18.00390625" style="0" customWidth="1"/>
    <col min="12" max="12" width="12.625" style="0" customWidth="1"/>
    <col min="13" max="13" width="16.625" style="190" customWidth="1"/>
    <col min="14" max="14" width="15.875" style="0" customWidth="1"/>
    <col min="15" max="15" width="2.375" style="0" customWidth="1"/>
  </cols>
  <sheetData>
    <row r="1" spans="2:17" ht="34.5" customHeight="1"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85"/>
      <c r="P1" s="86"/>
      <c r="Q1" s="86"/>
    </row>
    <row r="2" spans="2:15" ht="24" customHeight="1">
      <c r="B2" s="371" t="s">
        <v>47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87"/>
    </row>
    <row r="3" spans="2:15" ht="23.25" customHeight="1">
      <c r="B3" s="372" t="s">
        <v>148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88"/>
    </row>
    <row r="4" spans="2:15" ht="18.75"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7"/>
    </row>
    <row r="5" spans="2:15" ht="18.75">
      <c r="B5" s="7" t="s">
        <v>108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23.25">
      <c r="B6" s="525" t="s">
        <v>153</v>
      </c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9"/>
    </row>
    <row r="7" spans="2:15" ht="14.25" customHeight="1" thickBot="1"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89"/>
    </row>
    <row r="8" spans="3:13" ht="27.75" customHeight="1" thickBot="1">
      <c r="C8" s="388" t="s">
        <v>56</v>
      </c>
      <c r="D8" s="391" t="s">
        <v>48</v>
      </c>
      <c r="E8" s="392"/>
      <c r="F8" s="393"/>
      <c r="G8" s="394" t="s">
        <v>49</v>
      </c>
      <c r="H8" s="374"/>
      <c r="I8" s="395"/>
      <c r="J8" s="374" t="s">
        <v>50</v>
      </c>
      <c r="K8" s="375"/>
      <c r="L8" s="375"/>
      <c r="M8" s="381" t="s">
        <v>51</v>
      </c>
    </row>
    <row r="9" spans="3:13" s="93" customFormat="1" ht="15" customHeight="1" thickBot="1">
      <c r="C9" s="389"/>
      <c r="D9" s="384" t="s">
        <v>52</v>
      </c>
      <c r="E9" s="380" t="s">
        <v>53</v>
      </c>
      <c r="F9" s="379" t="s">
        <v>54</v>
      </c>
      <c r="G9" s="384" t="s">
        <v>52</v>
      </c>
      <c r="H9" s="377" t="s">
        <v>53</v>
      </c>
      <c r="I9" s="379" t="s">
        <v>54</v>
      </c>
      <c r="J9" s="385" t="s">
        <v>52</v>
      </c>
      <c r="K9" s="376" t="s">
        <v>53</v>
      </c>
      <c r="L9" s="378" t="s">
        <v>54</v>
      </c>
      <c r="M9" s="382"/>
    </row>
    <row r="10" spans="3:13" s="93" customFormat="1" ht="21" customHeight="1" thickBot="1">
      <c r="C10" s="389"/>
      <c r="D10" s="384"/>
      <c r="E10" s="380"/>
      <c r="F10" s="379" t="s">
        <v>54</v>
      </c>
      <c r="G10" s="384"/>
      <c r="H10" s="377"/>
      <c r="I10" s="379"/>
      <c r="J10" s="384"/>
      <c r="K10" s="377"/>
      <c r="L10" s="379" t="s">
        <v>54</v>
      </c>
      <c r="M10" s="382"/>
    </row>
    <row r="11" spans="3:13" s="93" customFormat="1" ht="21" thickBot="1">
      <c r="C11" s="390"/>
      <c r="D11" s="384"/>
      <c r="E11" s="380"/>
      <c r="F11" s="379"/>
      <c r="G11" s="384"/>
      <c r="H11" s="377"/>
      <c r="I11" s="379"/>
      <c r="J11" s="384"/>
      <c r="K11" s="377"/>
      <c r="L11" s="379"/>
      <c r="M11" s="383"/>
    </row>
    <row r="12" spans="3:13" s="97" customFormat="1" ht="27.75">
      <c r="C12" s="462">
        <v>6</v>
      </c>
      <c r="D12" s="463">
        <v>54055.87327999999</v>
      </c>
      <c r="E12" s="464">
        <v>965.2834514285713</v>
      </c>
      <c r="F12" s="465">
        <v>56</v>
      </c>
      <c r="G12" s="463">
        <v>54055.87327999999</v>
      </c>
      <c r="H12" s="464">
        <v>1014.1814874296434</v>
      </c>
      <c r="I12" s="466">
        <v>53.3</v>
      </c>
      <c r="J12" s="463">
        <v>49450.65257720491</v>
      </c>
      <c r="K12" s="464">
        <v>1336.504123708241</v>
      </c>
      <c r="L12" s="466">
        <v>37</v>
      </c>
      <c r="M12" s="467">
        <v>65</v>
      </c>
    </row>
    <row r="13" spans="3:13" s="97" customFormat="1" ht="27.75">
      <c r="C13" s="221">
        <v>6.5</v>
      </c>
      <c r="D13" s="208">
        <v>54055.87327999999</v>
      </c>
      <c r="E13" s="209">
        <v>1045.9727801857584</v>
      </c>
      <c r="F13" s="210">
        <v>51.68</v>
      </c>
      <c r="G13" s="208">
        <v>54055.87327999999</v>
      </c>
      <c r="H13" s="209">
        <v>1098.6966113821136</v>
      </c>
      <c r="I13" s="196">
        <v>49.2</v>
      </c>
      <c r="J13" s="208">
        <v>49450.65257720491</v>
      </c>
      <c r="K13" s="209">
        <v>1446.34842284893</v>
      </c>
      <c r="L13" s="196">
        <v>34.19</v>
      </c>
      <c r="M13" s="224">
        <v>61</v>
      </c>
    </row>
    <row r="14" spans="3:13" s="97" customFormat="1" ht="27.75">
      <c r="C14" s="468">
        <v>9</v>
      </c>
      <c r="D14" s="463">
        <v>48195.09055999999</v>
      </c>
      <c r="E14" s="469">
        <v>1291.055198499866</v>
      </c>
      <c r="F14" s="470">
        <v>37.33</v>
      </c>
      <c r="G14" s="471">
        <v>48195.09055999999</v>
      </c>
      <c r="H14" s="469">
        <v>1355.3175073115856</v>
      </c>
      <c r="I14" s="472">
        <v>35.56</v>
      </c>
      <c r="J14" s="471">
        <v>44099.246942460624</v>
      </c>
      <c r="K14" s="469">
        <v>1786.1177376452256</v>
      </c>
      <c r="L14" s="472">
        <v>24.69</v>
      </c>
      <c r="M14" s="473">
        <v>44</v>
      </c>
    </row>
    <row r="15" spans="3:13" s="97" customFormat="1" ht="27.75">
      <c r="C15" s="222">
        <v>12</v>
      </c>
      <c r="D15" s="208">
        <v>46240.50363999999</v>
      </c>
      <c r="E15" s="209">
        <v>1652.0365716327258</v>
      </c>
      <c r="F15" s="211">
        <v>27.99</v>
      </c>
      <c r="G15" s="208">
        <v>46240.50363999999</v>
      </c>
      <c r="H15" s="209">
        <v>1733.8021612298458</v>
      </c>
      <c r="I15" s="196">
        <v>26.67</v>
      </c>
      <c r="J15" s="208">
        <v>42305.222703878746</v>
      </c>
      <c r="K15" s="209">
        <v>2284.299282066887</v>
      </c>
      <c r="L15" s="196">
        <v>18.52</v>
      </c>
      <c r="M15" s="225">
        <v>33</v>
      </c>
    </row>
    <row r="16" spans="3:13" s="97" customFormat="1" ht="27.75">
      <c r="C16" s="468">
        <v>15</v>
      </c>
      <c r="D16" s="463">
        <v>41521.302919999995</v>
      </c>
      <c r="E16" s="469">
        <v>1853.629594642857</v>
      </c>
      <c r="F16" s="465">
        <v>22.4</v>
      </c>
      <c r="G16" s="471">
        <v>41521.302919999995</v>
      </c>
      <c r="H16" s="469">
        <v>1946.615233005157</v>
      </c>
      <c r="I16" s="472">
        <v>21.33</v>
      </c>
      <c r="J16" s="471">
        <v>38011.83136368274</v>
      </c>
      <c r="K16" s="469">
        <v>2566.632772699712</v>
      </c>
      <c r="L16" s="472">
        <v>14.81</v>
      </c>
      <c r="M16" s="473">
        <v>26</v>
      </c>
    </row>
    <row r="17" spans="3:13" s="97" customFormat="1" ht="27.75">
      <c r="C17" s="222">
        <v>18</v>
      </c>
      <c r="D17" s="208">
        <v>38920</v>
      </c>
      <c r="E17" s="209">
        <v>2085</v>
      </c>
      <c r="F17" s="211">
        <v>18.66</v>
      </c>
      <c r="G17" s="208">
        <v>41106.36267999999</v>
      </c>
      <c r="H17" s="209">
        <v>2311.9439077615293</v>
      </c>
      <c r="I17" s="196">
        <v>17.78</v>
      </c>
      <c r="J17" s="208">
        <v>34900</v>
      </c>
      <c r="K17" s="209">
        <v>2826</v>
      </c>
      <c r="L17" s="196">
        <v>12.35</v>
      </c>
      <c r="M17" s="225">
        <v>22</v>
      </c>
    </row>
    <row r="18" spans="3:13" s="97" customFormat="1" ht="27.75">
      <c r="C18" s="468">
        <v>21</v>
      </c>
      <c r="D18" s="463">
        <v>38920</v>
      </c>
      <c r="E18" s="469">
        <v>2433</v>
      </c>
      <c r="F18" s="465">
        <v>16</v>
      </c>
      <c r="G18" s="471">
        <v>40708.297999999995</v>
      </c>
      <c r="H18" s="469">
        <v>2671.148162729658</v>
      </c>
      <c r="I18" s="472">
        <v>15.24</v>
      </c>
      <c r="J18" s="471">
        <v>34900</v>
      </c>
      <c r="K18" s="469">
        <v>3299</v>
      </c>
      <c r="L18" s="472">
        <v>10.58</v>
      </c>
      <c r="M18" s="473">
        <v>19</v>
      </c>
    </row>
    <row r="19" spans="3:13" s="97" customFormat="1" ht="27.75">
      <c r="C19" s="222">
        <v>24</v>
      </c>
      <c r="D19" s="208">
        <v>39567.708679999996</v>
      </c>
      <c r="E19" s="209">
        <v>2826.264905714285</v>
      </c>
      <c r="F19" s="211">
        <v>14</v>
      </c>
      <c r="G19" s="208">
        <v>39567.708679999996</v>
      </c>
      <c r="H19" s="209">
        <v>2968.320231057764</v>
      </c>
      <c r="I19" s="196">
        <v>13.33</v>
      </c>
      <c r="J19" s="208">
        <v>36217.807125100844</v>
      </c>
      <c r="K19" s="209">
        <v>3911.210272689076</v>
      </c>
      <c r="L19" s="196">
        <v>9.26</v>
      </c>
      <c r="M19" s="225">
        <v>16</v>
      </c>
    </row>
    <row r="20" spans="3:13" s="97" customFormat="1" ht="27.75">
      <c r="C20" s="468">
        <v>27</v>
      </c>
      <c r="D20" s="463">
        <v>39186.51956</v>
      </c>
      <c r="E20" s="469">
        <v>3150.0417652733117</v>
      </c>
      <c r="F20" s="465">
        <v>12.44</v>
      </c>
      <c r="G20" s="471">
        <v>39186.51956</v>
      </c>
      <c r="H20" s="469">
        <v>3306.879287763713</v>
      </c>
      <c r="I20" s="472">
        <v>11.85</v>
      </c>
      <c r="J20" s="471">
        <v>35865.13569358473</v>
      </c>
      <c r="K20" s="469">
        <v>4357.853668722324</v>
      </c>
      <c r="L20" s="472">
        <v>8.23</v>
      </c>
      <c r="M20" s="473">
        <v>14</v>
      </c>
    </row>
    <row r="21" spans="3:13" s="97" customFormat="1" ht="27.75">
      <c r="C21" s="222">
        <v>30</v>
      </c>
      <c r="D21" s="208">
        <v>38789.44756</v>
      </c>
      <c r="E21" s="209">
        <v>3463.343532142857</v>
      </c>
      <c r="F21" s="211">
        <v>11.2</v>
      </c>
      <c r="G21" s="208">
        <v>38789.44756</v>
      </c>
      <c r="H21" s="209">
        <v>3635.374654170572</v>
      </c>
      <c r="I21" s="196">
        <v>10.67</v>
      </c>
      <c r="J21" s="208">
        <v>35512.46426206865</v>
      </c>
      <c r="K21" s="209">
        <v>4792.505298524784</v>
      </c>
      <c r="L21" s="212">
        <v>7.41</v>
      </c>
      <c r="M21" s="225">
        <v>12</v>
      </c>
    </row>
    <row r="22" spans="3:13" s="97" customFormat="1" ht="27.75">
      <c r="C22" s="468">
        <v>35</v>
      </c>
      <c r="D22" s="463">
        <v>38391.38287999999</v>
      </c>
      <c r="E22" s="469">
        <v>3999.1023833333325</v>
      </c>
      <c r="F22" s="465">
        <v>9.6</v>
      </c>
      <c r="G22" s="471">
        <v>38391.38287999999</v>
      </c>
      <c r="H22" s="469">
        <v>4200.370118161924</v>
      </c>
      <c r="I22" s="472">
        <v>9.14</v>
      </c>
      <c r="J22" s="471">
        <v>35144.45929005184</v>
      </c>
      <c r="K22" s="469">
        <v>5534.560518118401</v>
      </c>
      <c r="L22" s="472">
        <v>6.35</v>
      </c>
      <c r="M22" s="473">
        <v>10</v>
      </c>
    </row>
    <row r="23" spans="3:13" s="97" customFormat="1" ht="28.5" thickBot="1">
      <c r="C23" s="223">
        <v>40</v>
      </c>
      <c r="D23" s="213">
        <v>37994.31088</v>
      </c>
      <c r="E23" s="214">
        <v>4523.132247619046</v>
      </c>
      <c r="F23" s="215">
        <v>8.4</v>
      </c>
      <c r="G23" s="213">
        <v>37994.31088</v>
      </c>
      <c r="H23" s="214">
        <v>4749.28886</v>
      </c>
      <c r="I23" s="216">
        <v>8</v>
      </c>
      <c r="J23" s="213">
        <v>34791.78785853574</v>
      </c>
      <c r="K23" s="214">
        <v>6257.515801894919</v>
      </c>
      <c r="L23" s="217">
        <v>5.56</v>
      </c>
      <c r="M23" s="226">
        <v>10</v>
      </c>
    </row>
    <row r="24" spans="3:13" s="97" customFormat="1" ht="27">
      <c r="C24" s="386" t="s">
        <v>114</v>
      </c>
      <c r="D24" s="386"/>
      <c r="E24" s="386"/>
      <c r="F24" s="386"/>
      <c r="G24" s="386"/>
      <c r="H24" s="386"/>
      <c r="I24" s="386"/>
      <c r="J24" s="386"/>
      <c r="K24" s="386"/>
      <c r="L24" s="386"/>
      <c r="M24" s="386"/>
    </row>
    <row r="25" spans="3:13" s="97" customFormat="1" ht="27"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</row>
    <row r="26" spans="3:13" s="97" customFormat="1" ht="9" customHeight="1" thickBot="1"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</row>
    <row r="27" spans="3:13" s="97" customFormat="1" ht="27.75" thickBot="1">
      <c r="C27" s="474" t="s">
        <v>113</v>
      </c>
      <c r="D27" s="475"/>
      <c r="E27" s="475"/>
      <c r="F27" s="476"/>
      <c r="G27" s="236"/>
      <c r="H27" s="236"/>
      <c r="I27" s="236"/>
      <c r="J27" s="236"/>
      <c r="K27" s="236"/>
      <c r="L27" s="236"/>
      <c r="M27" s="236"/>
    </row>
    <row r="28" spans="3:13" s="97" customFormat="1" ht="27.75">
      <c r="C28" s="232">
        <v>18</v>
      </c>
      <c r="D28" s="233">
        <v>24500</v>
      </c>
      <c r="E28" s="234">
        <f>D28/F28</f>
        <v>1312.9689174705252</v>
      </c>
      <c r="F28" s="235">
        <v>18.66</v>
      </c>
      <c r="G28" s="228"/>
      <c r="H28" s="229"/>
      <c r="I28" s="138"/>
      <c r="J28" s="228"/>
      <c r="K28" s="229"/>
      <c r="L28" s="230"/>
      <c r="M28" s="231"/>
    </row>
    <row r="29" spans="3:13" s="97" customFormat="1" ht="28.5" thickBot="1">
      <c r="C29" s="227">
        <v>21</v>
      </c>
      <c r="D29" s="218">
        <v>24500</v>
      </c>
      <c r="E29" s="219">
        <f>D29/F29</f>
        <v>1531.25</v>
      </c>
      <c r="F29" s="220">
        <v>16</v>
      </c>
      <c r="G29" s="228"/>
      <c r="H29" s="229"/>
      <c r="I29" s="138"/>
      <c r="J29" s="228"/>
      <c r="K29" s="229"/>
      <c r="L29" s="230"/>
      <c r="M29" s="231"/>
    </row>
    <row r="30" spans="3:13" ht="15.75">
      <c r="C30" s="111"/>
      <c r="D30" s="112"/>
      <c r="E30" s="113"/>
      <c r="F30" s="114"/>
      <c r="J30" s="190"/>
      <c r="M30"/>
    </row>
    <row r="31" spans="3:13" ht="18">
      <c r="C31" s="69" t="s">
        <v>149</v>
      </c>
      <c r="D31" s="112"/>
      <c r="F31" s="114"/>
      <c r="J31" s="190"/>
      <c r="M31"/>
    </row>
    <row r="32" spans="2:11" s="65" customFormat="1" ht="23.25">
      <c r="B32" s="116"/>
      <c r="C32" s="32" t="s">
        <v>109</v>
      </c>
      <c r="D32" s="117"/>
      <c r="F32"/>
      <c r="G32" s="118"/>
      <c r="H32" s="118"/>
      <c r="I32" s="118"/>
      <c r="J32" s="111"/>
      <c r="K32"/>
    </row>
    <row r="33" spans="4:13" ht="12.75">
      <c r="D33" s="84"/>
      <c r="E33"/>
      <c r="F33"/>
      <c r="J33" s="190"/>
      <c r="M33"/>
    </row>
    <row r="34" spans="3:13" ht="18.75">
      <c r="C34" s="45" t="s">
        <v>39</v>
      </c>
      <c r="D34" s="84"/>
      <c r="F34" s="43"/>
      <c r="G34" s="123"/>
      <c r="H34" s="123"/>
      <c r="J34" s="190"/>
      <c r="M34"/>
    </row>
    <row r="35" spans="3:13" ht="18.75">
      <c r="C35" s="45" t="s">
        <v>25</v>
      </c>
      <c r="D35" s="84"/>
      <c r="F35"/>
      <c r="J35" s="190"/>
      <c r="M35"/>
    </row>
    <row r="36" spans="3:13" ht="18">
      <c r="C36" s="48" t="s">
        <v>119</v>
      </c>
      <c r="D36" s="84"/>
      <c r="F36" s="120"/>
      <c r="G36" s="120"/>
      <c r="H36" s="120"/>
      <c r="I36" s="120"/>
      <c r="J36" s="192"/>
      <c r="M36"/>
    </row>
    <row r="37" spans="4:13" ht="12.75">
      <c r="D37" s="84"/>
      <c r="F37"/>
      <c r="J37" s="190"/>
      <c r="M37"/>
    </row>
    <row r="38" spans="4:13" ht="13.5" customHeight="1">
      <c r="D38" s="84"/>
      <c r="F38"/>
      <c r="J38" s="190"/>
      <c r="M38"/>
    </row>
    <row r="39" spans="4:13" ht="12.75">
      <c r="D39" s="84"/>
      <c r="F39"/>
      <c r="J39" s="190"/>
      <c r="M39"/>
    </row>
    <row r="40" spans="4:13" ht="12.75">
      <c r="D40" s="84"/>
      <c r="F40"/>
      <c r="J40" s="190"/>
      <c r="M40"/>
    </row>
    <row r="41" spans="2:13" ht="15.75">
      <c r="B41" s="79"/>
      <c r="C41" s="111"/>
      <c r="D41" s="112"/>
      <c r="E41" s="113"/>
      <c r="F41" s="114"/>
      <c r="G41" s="79"/>
      <c r="J41" s="190"/>
      <c r="M41"/>
    </row>
    <row r="42" spans="2:9" ht="15.75">
      <c r="B42" s="79"/>
      <c r="C42" s="111"/>
      <c r="D42" s="111"/>
      <c r="E42" s="112"/>
      <c r="F42" s="113"/>
      <c r="G42" s="114"/>
      <c r="H42" s="79"/>
      <c r="I42" s="79"/>
    </row>
    <row r="43" spans="2:9" ht="15.75">
      <c r="B43" s="79"/>
      <c r="C43" s="111"/>
      <c r="D43" s="111"/>
      <c r="E43" s="112"/>
      <c r="F43" s="113"/>
      <c r="G43" s="114"/>
      <c r="H43" s="79"/>
      <c r="I43" s="79"/>
    </row>
    <row r="44" spans="2:9" ht="15.75">
      <c r="B44" s="79"/>
      <c r="C44" s="111"/>
      <c r="D44" s="111"/>
      <c r="E44" s="112"/>
      <c r="F44" s="113"/>
      <c r="G44" s="114"/>
      <c r="H44" s="79"/>
      <c r="I44" s="79"/>
    </row>
    <row r="45" spans="2:9" ht="15.75">
      <c r="B45" s="79"/>
      <c r="C45" s="111"/>
      <c r="D45" s="111"/>
      <c r="E45" s="112"/>
      <c r="F45" s="113"/>
      <c r="G45" s="114"/>
      <c r="H45" s="79"/>
      <c r="I45" s="79"/>
    </row>
    <row r="46" spans="2:9" ht="15.75">
      <c r="B46" s="79"/>
      <c r="C46" s="111"/>
      <c r="D46" s="111"/>
      <c r="E46" s="112"/>
      <c r="F46" s="113"/>
      <c r="G46" s="114"/>
      <c r="H46" s="79"/>
      <c r="I46" s="79"/>
    </row>
    <row r="47" spans="2:9" ht="15.75">
      <c r="B47" s="79"/>
      <c r="C47" s="111"/>
      <c r="D47" s="111"/>
      <c r="E47" s="112"/>
      <c r="F47" s="113"/>
      <c r="G47" s="114"/>
      <c r="H47" s="79"/>
      <c r="I47" s="79"/>
    </row>
    <row r="48" spans="2:9" ht="15.75">
      <c r="B48" s="79"/>
      <c r="C48" s="111"/>
      <c r="D48" s="111"/>
      <c r="E48" s="112"/>
      <c r="F48" s="113"/>
      <c r="G48" s="114"/>
      <c r="H48" s="79"/>
      <c r="I48" s="79"/>
    </row>
    <row r="49" spans="2:9" ht="15.75">
      <c r="B49" s="79"/>
      <c r="C49" s="111"/>
      <c r="D49" s="111"/>
      <c r="E49" s="112"/>
      <c r="F49" s="113"/>
      <c r="G49" s="114"/>
      <c r="H49" s="79"/>
      <c r="I49" s="79"/>
    </row>
    <row r="50" spans="2:9" ht="15.75">
      <c r="B50" s="79"/>
      <c r="C50" s="111"/>
      <c r="D50" s="111"/>
      <c r="E50" s="112"/>
      <c r="F50" s="113"/>
      <c r="G50" s="114"/>
      <c r="H50" s="79"/>
      <c r="I50" s="79"/>
    </row>
    <row r="51" spans="2:9" ht="15.75">
      <c r="B51" s="79"/>
      <c r="C51" s="111"/>
      <c r="D51" s="111"/>
      <c r="E51" s="112"/>
      <c r="F51" s="113"/>
      <c r="G51" s="114"/>
      <c r="H51" s="79"/>
      <c r="I51" s="79"/>
    </row>
    <row r="58" spans="2:7" ht="18.75">
      <c r="B58" s="121"/>
      <c r="C58" s="120"/>
      <c r="D58" s="120"/>
      <c r="E58" s="122"/>
      <c r="F58" s="122"/>
      <c r="G58" s="120"/>
    </row>
    <row r="60" spans="3:4" ht="12.75">
      <c r="C60" s="123"/>
      <c r="D60" s="123"/>
    </row>
  </sheetData>
  <sheetProtection/>
  <mergeCells count="22">
    <mergeCell ref="M8:M11"/>
    <mergeCell ref="D9:D11"/>
    <mergeCell ref="I9:I11"/>
    <mergeCell ref="J9:J11"/>
    <mergeCell ref="G9:G11"/>
    <mergeCell ref="C27:F27"/>
    <mergeCell ref="C24:M25"/>
    <mergeCell ref="C8:C11"/>
    <mergeCell ref="D8:F8"/>
    <mergeCell ref="G8:I8"/>
    <mergeCell ref="J8:L8"/>
    <mergeCell ref="K9:K11"/>
    <mergeCell ref="L9:L11"/>
    <mergeCell ref="E9:E11"/>
    <mergeCell ref="F9:F11"/>
    <mergeCell ref="H9:H11"/>
    <mergeCell ref="B1:N1"/>
    <mergeCell ref="B2:N2"/>
    <mergeCell ref="B3:N3"/>
    <mergeCell ref="B4:N4"/>
    <mergeCell ref="B6:N6"/>
    <mergeCell ref="B7:N7"/>
  </mergeCells>
  <hyperlinks>
    <hyperlink ref="B6:N6" r:id="rId1" display="Заказать на FORESTMSK.RU"/>
  </hyperlinks>
  <printOptions/>
  <pageMargins left="0.2362204724409449" right="0.2362204724409449" top="0.1968503937007874" bottom="0.15748031496062992" header="0.11811023622047245" footer="0.11811023622047245"/>
  <pageSetup horizontalDpi="600" verticalDpi="600" orientation="landscape" paperSize="9" scale="65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M48"/>
  <sheetViews>
    <sheetView view="pageLayout" zoomScale="70" zoomScaleNormal="50" zoomScaleSheetLayoutView="85" zoomScalePageLayoutView="70" workbookViewId="0" topLeftCell="A1">
      <selection activeCell="B3" sqref="B3:K3"/>
    </sheetView>
  </sheetViews>
  <sheetFormatPr defaultColWidth="11.625" defaultRowHeight="12.75"/>
  <cols>
    <col min="1" max="1" width="9.00390625" style="0" customWidth="1"/>
    <col min="2" max="2" width="2.75390625" style="0" customWidth="1"/>
    <col min="3" max="3" width="13.125" style="0" customWidth="1"/>
    <col min="4" max="4" width="1.00390625" style="0" customWidth="1"/>
    <col min="5" max="5" width="18.00390625" style="84" customWidth="1"/>
    <col min="6" max="6" width="16.875" style="84" customWidth="1"/>
    <col min="7" max="7" width="12.75390625" style="0" customWidth="1"/>
    <col min="8" max="8" width="0" style="0" hidden="1" customWidth="1"/>
    <col min="9" max="9" width="18.625" style="0" customWidth="1"/>
    <col min="10" max="10" width="14.875" style="0" customWidth="1"/>
    <col min="11" max="11" width="12.625" style="0" customWidth="1"/>
    <col min="12" max="12" width="0" style="0" hidden="1" customWidth="1"/>
    <col min="13" max="13" width="11.625" style="0" customWidth="1"/>
    <col min="14" max="14" width="2.125" style="0" customWidth="1"/>
  </cols>
  <sheetData>
    <row r="1" spans="2:13" ht="31.5" customHeight="1"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85"/>
      <c r="M1" s="86"/>
    </row>
    <row r="2" spans="2:12" ht="24" customHeight="1">
      <c r="B2" s="371" t="s">
        <v>55</v>
      </c>
      <c r="C2" s="371"/>
      <c r="D2" s="371"/>
      <c r="E2" s="371"/>
      <c r="F2" s="371"/>
      <c r="G2" s="371"/>
      <c r="H2" s="371"/>
      <c r="I2" s="371"/>
      <c r="J2" s="371"/>
      <c r="K2" s="371"/>
      <c r="L2" s="87"/>
    </row>
    <row r="3" spans="2:12" ht="23.25" customHeight="1">
      <c r="B3" s="372" t="s">
        <v>148</v>
      </c>
      <c r="C3" s="372"/>
      <c r="D3" s="372"/>
      <c r="E3" s="372"/>
      <c r="F3" s="372"/>
      <c r="G3" s="372"/>
      <c r="H3" s="372"/>
      <c r="I3" s="372"/>
      <c r="J3" s="372"/>
      <c r="K3" s="372"/>
      <c r="L3" s="88"/>
    </row>
    <row r="4" spans="2:12" ht="18.75"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7"/>
    </row>
    <row r="5" spans="2:13" ht="20.25">
      <c r="B5" s="523" t="s">
        <v>152</v>
      </c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</row>
    <row r="6" spans="2:12" ht="23.25"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9"/>
    </row>
    <row r="7" spans="2:12" ht="14.25" customHeight="1"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89"/>
    </row>
    <row r="8" spans="3:13" ht="27.75" customHeight="1">
      <c r="C8" s="397" t="s">
        <v>56</v>
      </c>
      <c r="D8" s="90"/>
      <c r="E8" s="398" t="s">
        <v>57</v>
      </c>
      <c r="F8" s="398"/>
      <c r="G8" s="398"/>
      <c r="H8" s="91"/>
      <c r="I8" s="399" t="s">
        <v>58</v>
      </c>
      <c r="J8" s="399"/>
      <c r="K8" s="399"/>
      <c r="L8" s="92"/>
      <c r="M8" s="400" t="s">
        <v>59</v>
      </c>
    </row>
    <row r="9" spans="3:13" s="93" customFormat="1" ht="15" customHeight="1">
      <c r="C9" s="397"/>
      <c r="D9" s="94"/>
      <c r="E9" s="401" t="s">
        <v>52</v>
      </c>
      <c r="F9" s="404" t="s">
        <v>53</v>
      </c>
      <c r="G9" s="405" t="s">
        <v>54</v>
      </c>
      <c r="H9" s="95"/>
      <c r="I9" s="401" t="s">
        <v>52</v>
      </c>
      <c r="J9" s="406" t="s">
        <v>53</v>
      </c>
      <c r="K9" s="407" t="s">
        <v>54</v>
      </c>
      <c r="L9" s="96"/>
      <c r="M9" s="400"/>
    </row>
    <row r="10" spans="3:13" s="93" customFormat="1" ht="21" customHeight="1">
      <c r="C10" s="397"/>
      <c r="D10" s="94"/>
      <c r="E10" s="401"/>
      <c r="F10" s="404"/>
      <c r="G10" s="405" t="s">
        <v>54</v>
      </c>
      <c r="H10" s="95"/>
      <c r="I10" s="401"/>
      <c r="J10" s="406"/>
      <c r="K10" s="407"/>
      <c r="L10" s="96"/>
      <c r="M10" s="400"/>
    </row>
    <row r="11" spans="3:13" s="93" customFormat="1" ht="20.25">
      <c r="C11" s="397"/>
      <c r="D11" s="94"/>
      <c r="E11" s="401"/>
      <c r="F11" s="404"/>
      <c r="G11" s="405"/>
      <c r="H11" s="95"/>
      <c r="I11" s="401"/>
      <c r="J11" s="406"/>
      <c r="K11" s="407"/>
      <c r="L11" s="96"/>
      <c r="M11" s="400"/>
    </row>
    <row r="12" spans="3:13" s="97" customFormat="1" ht="27.75">
      <c r="C12" s="477">
        <v>7</v>
      </c>
      <c r="D12" s="478"/>
      <c r="E12" s="479">
        <v>71500</v>
      </c>
      <c r="F12" s="480">
        <f aca="true" t="shared" si="0" ref="F12:F17">E12/G12</f>
        <v>1489.5833333333333</v>
      </c>
      <c r="G12" s="481">
        <v>48</v>
      </c>
      <c r="H12" s="482"/>
      <c r="I12" s="479">
        <v>71500</v>
      </c>
      <c r="J12" s="483">
        <f aca="true" t="shared" si="1" ref="J12:J17">I12/K12</f>
        <v>1489.5833333333333</v>
      </c>
      <c r="K12" s="484">
        <v>48</v>
      </c>
      <c r="L12" s="485"/>
      <c r="M12" s="486">
        <v>58</v>
      </c>
    </row>
    <row r="13" spans="3:13" s="97" customFormat="1" ht="27.75">
      <c r="C13" s="100">
        <v>10</v>
      </c>
      <c r="D13" s="98"/>
      <c r="E13" s="101">
        <v>70500</v>
      </c>
      <c r="F13" s="102">
        <f t="shared" si="0"/>
        <v>2098.214285714286</v>
      </c>
      <c r="G13" s="103">
        <v>33.6</v>
      </c>
      <c r="H13" s="104"/>
      <c r="I13" s="101">
        <v>70500</v>
      </c>
      <c r="J13" s="105">
        <f t="shared" si="1"/>
        <v>2098.214285714286</v>
      </c>
      <c r="K13" s="106">
        <v>33.6</v>
      </c>
      <c r="L13" s="99"/>
      <c r="M13" s="107">
        <v>40</v>
      </c>
    </row>
    <row r="14" spans="3:13" s="97" customFormat="1" ht="27.75">
      <c r="C14" s="487">
        <v>12</v>
      </c>
      <c r="D14" s="478"/>
      <c r="E14" s="488">
        <v>70000</v>
      </c>
      <c r="F14" s="489">
        <f t="shared" si="0"/>
        <v>2500</v>
      </c>
      <c r="G14" s="490">
        <v>28</v>
      </c>
      <c r="H14" s="491"/>
      <c r="I14" s="488">
        <v>70000</v>
      </c>
      <c r="J14" s="492">
        <f t="shared" si="1"/>
        <v>2500</v>
      </c>
      <c r="K14" s="493">
        <v>28</v>
      </c>
      <c r="L14" s="485"/>
      <c r="M14" s="494">
        <v>34</v>
      </c>
    </row>
    <row r="15" spans="3:13" s="97" customFormat="1" ht="27.75">
      <c r="C15" s="108">
        <v>15</v>
      </c>
      <c r="D15" s="98"/>
      <c r="E15" s="101">
        <v>70000</v>
      </c>
      <c r="F15" s="102">
        <f t="shared" si="0"/>
        <v>3125</v>
      </c>
      <c r="G15" s="103">
        <v>22.4</v>
      </c>
      <c r="H15" s="104"/>
      <c r="I15" s="101">
        <v>70000</v>
      </c>
      <c r="J15" s="105">
        <f t="shared" si="1"/>
        <v>3125</v>
      </c>
      <c r="K15" s="106">
        <v>22.4</v>
      </c>
      <c r="L15" s="99"/>
      <c r="M15" s="107">
        <v>27</v>
      </c>
    </row>
    <row r="16" spans="3:13" s="97" customFormat="1" ht="27.75">
      <c r="C16" s="487">
        <v>18</v>
      </c>
      <c r="D16" s="478"/>
      <c r="E16" s="488">
        <v>70000</v>
      </c>
      <c r="F16" s="489">
        <f t="shared" si="0"/>
        <v>3743.3155080213905</v>
      </c>
      <c r="G16" s="490">
        <v>18.7</v>
      </c>
      <c r="H16" s="491"/>
      <c r="I16" s="488">
        <v>70000</v>
      </c>
      <c r="J16" s="492">
        <f t="shared" si="1"/>
        <v>3743.3155080213905</v>
      </c>
      <c r="K16" s="493">
        <v>18.7</v>
      </c>
      <c r="L16" s="485"/>
      <c r="M16" s="494">
        <v>22</v>
      </c>
    </row>
    <row r="17" spans="3:13" s="97" customFormat="1" ht="27.75">
      <c r="C17" s="108">
        <v>21</v>
      </c>
      <c r="D17" s="98"/>
      <c r="E17" s="101">
        <v>70000</v>
      </c>
      <c r="F17" s="102">
        <f t="shared" si="0"/>
        <v>4375</v>
      </c>
      <c r="G17" s="103">
        <v>16</v>
      </c>
      <c r="H17" s="104"/>
      <c r="I17" s="101">
        <v>70000</v>
      </c>
      <c r="J17" s="105">
        <f t="shared" si="1"/>
        <v>4375</v>
      </c>
      <c r="K17" s="106">
        <v>16</v>
      </c>
      <c r="L17" s="109"/>
      <c r="M17" s="110">
        <v>20</v>
      </c>
    </row>
    <row r="18" spans="3:7" ht="15.75">
      <c r="C18" s="111"/>
      <c r="D18" s="111"/>
      <c r="E18" s="112"/>
      <c r="F18" s="113"/>
      <c r="G18" s="114"/>
    </row>
    <row r="19" spans="3:12" ht="15.75" customHeight="1">
      <c r="C19" s="403" t="s">
        <v>147</v>
      </c>
      <c r="D19" s="403"/>
      <c r="E19" s="403"/>
      <c r="F19" s="403"/>
      <c r="G19" s="403"/>
      <c r="H19" s="403"/>
      <c r="I19" s="403"/>
      <c r="J19" s="403"/>
      <c r="K19" s="403"/>
      <c r="L19" s="115"/>
    </row>
    <row r="20" spans="2:12" s="65" customFormat="1" ht="23.25" customHeight="1">
      <c r="B20" s="116"/>
      <c r="C20" s="117"/>
      <c r="D20" s="117"/>
      <c r="E20" s="117"/>
      <c r="F20" s="32"/>
      <c r="G20"/>
      <c r="H20" s="118"/>
      <c r="I20" s="118"/>
      <c r="J20" s="118"/>
      <c r="K20" s="118"/>
      <c r="L20" s="118"/>
    </row>
    <row r="21" ht="12.75" customHeight="1">
      <c r="F21"/>
    </row>
    <row r="22" spans="3:12" ht="18.75" customHeight="1">
      <c r="C22" s="402" t="s">
        <v>39</v>
      </c>
      <c r="D22" s="402"/>
      <c r="E22" s="402"/>
      <c r="F22" s="402"/>
      <c r="G22" s="402"/>
      <c r="H22" s="402"/>
      <c r="I22" s="402"/>
      <c r="J22" s="402"/>
      <c r="K22" s="402"/>
      <c r="L22" s="119"/>
    </row>
    <row r="23" spans="3:12" ht="18.75" customHeight="1">
      <c r="C23" s="402" t="s">
        <v>25</v>
      </c>
      <c r="D23" s="402"/>
      <c r="E23" s="402"/>
      <c r="F23" s="402"/>
      <c r="G23" s="402"/>
      <c r="H23" s="402"/>
      <c r="I23" s="402"/>
      <c r="J23" s="402"/>
      <c r="K23" s="402"/>
      <c r="L23" s="119"/>
    </row>
    <row r="24" spans="6:13" ht="18" customHeight="1">
      <c r="F24" s="48"/>
      <c r="G24" s="120"/>
      <c r="H24" s="120"/>
      <c r="I24" s="396" t="s">
        <v>115</v>
      </c>
      <c r="J24" s="396"/>
      <c r="K24" s="396"/>
      <c r="L24" s="396"/>
      <c r="M24" s="396"/>
    </row>
    <row r="26" ht="13.5" customHeight="1"/>
    <row r="29" spans="2:9" ht="15.75">
      <c r="B29" s="79"/>
      <c r="C29" s="111"/>
      <c r="D29" s="111"/>
      <c r="E29" s="112"/>
      <c r="F29" s="113"/>
      <c r="G29" s="114"/>
      <c r="H29" s="79"/>
      <c r="I29" s="79"/>
    </row>
    <row r="30" spans="2:9" ht="15.75">
      <c r="B30" s="79"/>
      <c r="C30" s="111"/>
      <c r="D30" s="111"/>
      <c r="E30" s="112"/>
      <c r="F30" s="113"/>
      <c r="G30" s="114"/>
      <c r="H30" s="79"/>
      <c r="I30" s="79"/>
    </row>
    <row r="31" spans="2:9" ht="15.75">
      <c r="B31" s="79"/>
      <c r="C31" s="111"/>
      <c r="D31" s="111"/>
      <c r="E31" s="112"/>
      <c r="F31" s="113"/>
      <c r="G31" s="114"/>
      <c r="H31" s="79"/>
      <c r="I31" s="79"/>
    </row>
    <row r="32" spans="2:9" ht="15.75">
      <c r="B32" s="79"/>
      <c r="C32" s="111"/>
      <c r="D32" s="111"/>
      <c r="E32" s="112"/>
      <c r="F32" s="113"/>
      <c r="G32" s="114"/>
      <c r="H32" s="79"/>
      <c r="I32" s="79"/>
    </row>
    <row r="33" spans="2:9" ht="15.75">
      <c r="B33" s="79"/>
      <c r="C33" s="111"/>
      <c r="D33" s="111"/>
      <c r="E33" s="112"/>
      <c r="F33" s="113"/>
      <c r="G33" s="114"/>
      <c r="H33" s="79"/>
      <c r="I33" s="79"/>
    </row>
    <row r="34" spans="2:9" ht="15.75">
      <c r="B34" s="79"/>
      <c r="C34" s="111"/>
      <c r="D34" s="111"/>
      <c r="E34" s="112"/>
      <c r="F34" s="113"/>
      <c r="G34" s="114"/>
      <c r="H34" s="79"/>
      <c r="I34" s="79"/>
    </row>
    <row r="35" spans="2:9" ht="15.75">
      <c r="B35" s="79"/>
      <c r="C35" s="111"/>
      <c r="D35" s="111"/>
      <c r="E35" s="112"/>
      <c r="F35" s="113"/>
      <c r="G35" s="114"/>
      <c r="H35" s="79"/>
      <c r="I35" s="79"/>
    </row>
    <row r="36" spans="2:9" ht="15.75">
      <c r="B36" s="79"/>
      <c r="C36" s="111"/>
      <c r="D36" s="111"/>
      <c r="E36" s="112"/>
      <c r="F36" s="113"/>
      <c r="G36" s="114"/>
      <c r="H36" s="79"/>
      <c r="I36" s="79"/>
    </row>
    <row r="37" spans="2:9" ht="15.75">
      <c r="B37" s="79"/>
      <c r="C37" s="111"/>
      <c r="D37" s="111"/>
      <c r="E37" s="112"/>
      <c r="F37" s="113"/>
      <c r="G37" s="114"/>
      <c r="H37" s="79"/>
      <c r="I37" s="79"/>
    </row>
    <row r="38" spans="2:9" ht="15.75">
      <c r="B38" s="79"/>
      <c r="C38" s="111"/>
      <c r="D38" s="111"/>
      <c r="E38" s="112"/>
      <c r="F38" s="113"/>
      <c r="G38" s="114"/>
      <c r="H38" s="79"/>
      <c r="I38" s="79"/>
    </row>
    <row r="39" spans="2:9" ht="15.75">
      <c r="B39" s="79"/>
      <c r="C39" s="111"/>
      <c r="D39" s="111"/>
      <c r="E39" s="112"/>
      <c r="F39" s="113"/>
      <c r="G39" s="114"/>
      <c r="H39" s="79"/>
      <c r="I39" s="79"/>
    </row>
    <row r="46" spans="2:7" ht="18.75">
      <c r="B46" s="121"/>
      <c r="C46" s="120"/>
      <c r="D46" s="120"/>
      <c r="E46" s="122"/>
      <c r="F46" s="122"/>
      <c r="G46" s="120"/>
    </row>
    <row r="48" spans="3:4" ht="12.75">
      <c r="C48" s="123"/>
      <c r="D48" s="123"/>
    </row>
  </sheetData>
  <sheetProtection selectLockedCells="1" selectUnlockedCells="1"/>
  <mergeCells count="21">
    <mergeCell ref="K9:K11"/>
    <mergeCell ref="B1:K1"/>
    <mergeCell ref="B2:K2"/>
    <mergeCell ref="B3:K3"/>
    <mergeCell ref="B4:K4"/>
    <mergeCell ref="B5:M5"/>
    <mergeCell ref="E9:E11"/>
    <mergeCell ref="B6:K6"/>
    <mergeCell ref="F9:F11"/>
    <mergeCell ref="G9:G11"/>
    <mergeCell ref="B7:K7"/>
    <mergeCell ref="I24:M24"/>
    <mergeCell ref="C8:C11"/>
    <mergeCell ref="E8:G8"/>
    <mergeCell ref="I8:K8"/>
    <mergeCell ref="M8:M11"/>
    <mergeCell ref="I9:I11"/>
    <mergeCell ref="C23:K23"/>
    <mergeCell ref="C19:K19"/>
    <mergeCell ref="C22:K22"/>
    <mergeCell ref="J9:J11"/>
  </mergeCells>
  <hyperlinks>
    <hyperlink ref="B5:M5" r:id="rId1" display="Заказать на FORESTMSK.RU"/>
  </hyperlinks>
  <printOptions/>
  <pageMargins left="0.7875" right="0.7875" top="1.0527777777777778" bottom="1.0527777777777778" header="0.7875" footer="0.7875"/>
  <pageSetup horizontalDpi="600" verticalDpi="600" orientation="portrait" paperSize="9" scale="65" r:id="rId2"/>
  <headerFooter alignWithMargins="0"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28"/>
  <sheetViews>
    <sheetView view="pageBreakPreview" zoomScale="70" zoomScaleNormal="50" zoomScaleSheetLayoutView="70" workbookViewId="0" topLeftCell="A7">
      <selection activeCell="A3" sqref="A3:E3"/>
    </sheetView>
  </sheetViews>
  <sheetFormatPr defaultColWidth="9.00390625" defaultRowHeight="12.75"/>
  <cols>
    <col min="1" max="1" width="2.875" style="0" customWidth="1"/>
    <col min="2" max="2" width="5.875" style="0" customWidth="1"/>
    <col min="3" max="3" width="21.625" style="0" customWidth="1"/>
    <col min="4" max="4" width="17.25390625" style="0" customWidth="1"/>
    <col min="5" max="5" width="21.00390625" style="0" customWidth="1"/>
    <col min="6" max="6" width="14.25390625" style="124" customWidth="1"/>
    <col min="7" max="7" width="17.625" style="0" customWidth="1"/>
    <col min="8" max="8" width="15.25390625" style="0" customWidth="1"/>
    <col min="9" max="9" width="10.375" style="0" customWidth="1"/>
    <col min="10" max="10" width="15.25390625" style="0" customWidth="1"/>
  </cols>
  <sheetData>
    <row r="1" spans="2:10" s="125" customFormat="1" ht="27.75" customHeight="1">
      <c r="B1" s="126"/>
      <c r="C1" s="127"/>
      <c r="D1" s="126"/>
      <c r="E1" s="126"/>
      <c r="F1" s="128"/>
      <c r="G1" s="129"/>
      <c r="H1" s="130"/>
      <c r="I1" s="131"/>
      <c r="J1" s="131"/>
    </row>
    <row r="2" spans="1:10" ht="25.5" customHeight="1">
      <c r="A2" s="408"/>
      <c r="B2" s="408"/>
      <c r="C2" s="408"/>
      <c r="D2" s="408"/>
      <c r="E2" s="408"/>
      <c r="F2" s="408"/>
      <c r="G2" s="408"/>
      <c r="H2" s="408"/>
      <c r="I2" s="408"/>
      <c r="J2" s="251"/>
    </row>
    <row r="3" spans="1:10" ht="26.25" customHeight="1">
      <c r="A3" s="409" t="s">
        <v>158</v>
      </c>
      <c r="B3" s="409"/>
      <c r="C3" s="409"/>
      <c r="D3" s="409"/>
      <c r="E3" s="409"/>
      <c r="F3" s="526" t="s">
        <v>157</v>
      </c>
      <c r="G3" s="526" t="s">
        <v>156</v>
      </c>
      <c r="H3" s="526" t="s">
        <v>155</v>
      </c>
      <c r="I3" s="83"/>
      <c r="J3" s="83"/>
    </row>
    <row r="4" spans="2:24" s="5" customFormat="1" ht="25.5" customHeight="1">
      <c r="B4" s="317" t="s">
        <v>154</v>
      </c>
      <c r="C4" s="317"/>
      <c r="D4" s="317"/>
      <c r="E4" s="317"/>
      <c r="F4" s="317"/>
      <c r="G4" s="317"/>
      <c r="H4" s="317"/>
      <c r="I4" s="317"/>
      <c r="J4" s="24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6"/>
      <c r="X4" s="132"/>
    </row>
    <row r="5" spans="1:24" s="5" customFormat="1" ht="25.5" customHeight="1">
      <c r="A5" s="320"/>
      <c r="B5" s="320"/>
      <c r="C5" s="320"/>
      <c r="D5" s="320"/>
      <c r="E5" s="320"/>
      <c r="F5" s="320"/>
      <c r="G5" s="320"/>
      <c r="H5" s="320"/>
      <c r="I5" s="320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6"/>
      <c r="X5" s="132"/>
    </row>
    <row r="6" spans="1:24" s="5" customFormat="1" ht="25.5" customHeight="1">
      <c r="A6" s="320"/>
      <c r="B6" s="320"/>
      <c r="C6" s="320"/>
      <c r="D6" s="320"/>
      <c r="E6" s="320"/>
      <c r="F6" s="320"/>
      <c r="G6" s="320"/>
      <c r="H6" s="320"/>
      <c r="I6" s="320"/>
      <c r="J6" s="7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6"/>
      <c r="X6" s="132"/>
    </row>
    <row r="7" spans="2:10" ht="18.75" customHeight="1">
      <c r="B7" s="410"/>
      <c r="C7" s="410"/>
      <c r="D7" s="410"/>
      <c r="E7" s="410"/>
      <c r="F7" s="410"/>
      <c r="G7" s="410"/>
      <c r="H7" s="410"/>
      <c r="I7" s="410"/>
      <c r="J7" s="252"/>
    </row>
    <row r="8" spans="1:10" ht="19.5" customHeight="1">
      <c r="A8" s="133"/>
      <c r="C8" s="83"/>
      <c r="D8" s="83"/>
      <c r="E8" s="83"/>
      <c r="F8" s="83"/>
      <c r="G8" s="83"/>
      <c r="H8" s="83"/>
      <c r="I8" s="83"/>
      <c r="J8" s="83"/>
    </row>
    <row r="9" spans="1:10" ht="19.5" customHeight="1" thickBot="1">
      <c r="A9" s="133"/>
      <c r="B9" s="134"/>
      <c r="C9" s="134"/>
      <c r="D9" s="134"/>
      <c r="E9" s="134"/>
      <c r="F9" s="134"/>
      <c r="G9" s="134"/>
      <c r="H9" s="134"/>
      <c r="I9" s="134"/>
      <c r="J9" s="134"/>
    </row>
    <row r="10" spans="1:10" ht="55.5" customHeight="1">
      <c r="A10" s="68"/>
      <c r="B10" s="503" t="s">
        <v>60</v>
      </c>
      <c r="C10" s="504" t="s">
        <v>61</v>
      </c>
      <c r="D10" s="504" t="s">
        <v>62</v>
      </c>
      <c r="E10" s="504" t="s">
        <v>63</v>
      </c>
      <c r="F10" s="504" t="s">
        <v>64</v>
      </c>
      <c r="G10" s="504" t="s">
        <v>65</v>
      </c>
      <c r="H10" s="504" t="s">
        <v>66</v>
      </c>
      <c r="I10" s="505" t="s">
        <v>10</v>
      </c>
      <c r="J10" s="506" t="s">
        <v>120</v>
      </c>
    </row>
    <row r="11" spans="1:10" ht="39.75" customHeight="1">
      <c r="A11" s="68"/>
      <c r="B11" s="495">
        <v>1</v>
      </c>
      <c r="C11" s="496" t="s">
        <v>73</v>
      </c>
      <c r="D11" s="496" t="s">
        <v>41</v>
      </c>
      <c r="E11" s="496" t="s">
        <v>72</v>
      </c>
      <c r="F11" s="497">
        <v>2.98</v>
      </c>
      <c r="G11" s="498">
        <f aca="true" t="shared" si="0" ref="G11:G17">H11/F11</f>
        <v>154.36241610738256</v>
      </c>
      <c r="H11" s="499">
        <v>460</v>
      </c>
      <c r="I11" s="500">
        <v>92</v>
      </c>
      <c r="J11" s="501">
        <v>37.32</v>
      </c>
    </row>
    <row r="12" spans="1:10" ht="39.75" customHeight="1">
      <c r="A12" s="68"/>
      <c r="B12" s="253">
        <v>2</v>
      </c>
      <c r="C12" s="254" t="s">
        <v>73</v>
      </c>
      <c r="D12" s="254" t="s">
        <v>42</v>
      </c>
      <c r="E12" s="254" t="s">
        <v>74</v>
      </c>
      <c r="F12" s="255">
        <v>3.13</v>
      </c>
      <c r="G12" s="256">
        <f t="shared" si="0"/>
        <v>154.9520766773163</v>
      </c>
      <c r="H12" s="257">
        <v>485</v>
      </c>
      <c r="I12" s="258">
        <v>75</v>
      </c>
      <c r="J12" s="259">
        <v>35.56</v>
      </c>
    </row>
    <row r="13" spans="1:10" ht="39.75" customHeight="1">
      <c r="A13" s="68"/>
      <c r="B13" s="495">
        <v>3</v>
      </c>
      <c r="C13" s="496" t="s">
        <v>75</v>
      </c>
      <c r="D13" s="496" t="s">
        <v>41</v>
      </c>
      <c r="E13" s="496" t="s">
        <v>74</v>
      </c>
      <c r="F13" s="497">
        <v>2.98</v>
      </c>
      <c r="G13" s="498">
        <f t="shared" si="0"/>
        <v>154.36241610738256</v>
      </c>
      <c r="H13" s="499">
        <v>460</v>
      </c>
      <c r="I13" s="500">
        <v>73</v>
      </c>
      <c r="J13" s="501">
        <v>27.99</v>
      </c>
    </row>
    <row r="14" spans="1:10" ht="39.75" customHeight="1">
      <c r="A14" s="68"/>
      <c r="B14" s="253">
        <v>4</v>
      </c>
      <c r="C14" s="254" t="s">
        <v>121</v>
      </c>
      <c r="D14" s="254" t="s">
        <v>41</v>
      </c>
      <c r="E14" s="254" t="s">
        <v>74</v>
      </c>
      <c r="F14" s="255">
        <v>2.98</v>
      </c>
      <c r="G14" s="256">
        <f t="shared" si="0"/>
        <v>239.59731543624162</v>
      </c>
      <c r="H14" s="257">
        <v>714</v>
      </c>
      <c r="I14" s="258">
        <v>58</v>
      </c>
      <c r="J14" s="259">
        <v>22.4</v>
      </c>
    </row>
    <row r="15" spans="1:10" ht="39.75" customHeight="1">
      <c r="A15" s="68"/>
      <c r="B15" s="495">
        <v>5</v>
      </c>
      <c r="C15" s="496" t="s">
        <v>76</v>
      </c>
      <c r="D15" s="496" t="s">
        <v>41</v>
      </c>
      <c r="E15" s="496" t="s">
        <v>74</v>
      </c>
      <c r="F15" s="497">
        <v>2.98</v>
      </c>
      <c r="G15" s="498">
        <f t="shared" si="0"/>
        <v>287.5838926174497</v>
      </c>
      <c r="H15" s="499">
        <v>857</v>
      </c>
      <c r="I15" s="500">
        <v>48</v>
      </c>
      <c r="J15" s="501">
        <v>18.66</v>
      </c>
    </row>
    <row r="16" spans="1:10" ht="39.75" customHeight="1">
      <c r="A16" s="68"/>
      <c r="B16" s="260">
        <v>6</v>
      </c>
      <c r="C16" s="261" t="s">
        <v>122</v>
      </c>
      <c r="D16" s="261" t="s">
        <v>41</v>
      </c>
      <c r="E16" s="261" t="s">
        <v>74</v>
      </c>
      <c r="F16" s="262">
        <v>2.98</v>
      </c>
      <c r="G16" s="263">
        <f t="shared" si="0"/>
        <v>351.67785234899327</v>
      </c>
      <c r="H16" s="264">
        <v>1048</v>
      </c>
      <c r="I16" s="265">
        <v>40</v>
      </c>
      <c r="J16" s="266">
        <v>15.27</v>
      </c>
    </row>
    <row r="17" spans="1:10" ht="39.75" customHeight="1">
      <c r="A17" s="68"/>
      <c r="B17" s="495">
        <v>7</v>
      </c>
      <c r="C17" s="496" t="s">
        <v>123</v>
      </c>
      <c r="D17" s="496" t="s">
        <v>41</v>
      </c>
      <c r="E17" s="496" t="s">
        <v>74</v>
      </c>
      <c r="F17" s="497">
        <v>2.98</v>
      </c>
      <c r="G17" s="498">
        <f t="shared" si="0"/>
        <v>399.66442953020135</v>
      </c>
      <c r="H17" s="499">
        <v>1191</v>
      </c>
      <c r="I17" s="500">
        <v>35</v>
      </c>
      <c r="J17" s="501">
        <v>13.44</v>
      </c>
    </row>
    <row r="18" spans="2:10" s="135" customFormat="1" ht="33" customHeight="1">
      <c r="B18" s="267">
        <v>1</v>
      </c>
      <c r="C18" s="268" t="s">
        <v>67</v>
      </c>
      <c r="D18" s="268" t="s">
        <v>124</v>
      </c>
      <c r="E18" s="268" t="s">
        <v>125</v>
      </c>
      <c r="F18" s="269">
        <v>2.6109999999999998</v>
      </c>
      <c r="G18" s="270">
        <f>H18/F18</f>
        <v>44.42742244350824</v>
      </c>
      <c r="H18" s="271">
        <v>116</v>
      </c>
      <c r="I18" s="272">
        <v>100</v>
      </c>
      <c r="J18" s="273">
        <v>119.7</v>
      </c>
    </row>
    <row r="19" spans="2:10" s="135" customFormat="1" ht="33" customHeight="1">
      <c r="B19" s="495">
        <v>2</v>
      </c>
      <c r="C19" s="496" t="s">
        <v>67</v>
      </c>
      <c r="D19" s="496" t="s">
        <v>126</v>
      </c>
      <c r="E19" s="496" t="s">
        <v>68</v>
      </c>
      <c r="F19" s="502">
        <v>3.355</v>
      </c>
      <c r="G19" s="498">
        <f>H19/F19</f>
        <v>47.3919523099851</v>
      </c>
      <c r="H19" s="499">
        <v>159</v>
      </c>
      <c r="I19" s="500">
        <v>100</v>
      </c>
      <c r="J19" s="501">
        <v>93.14</v>
      </c>
    </row>
    <row r="20" spans="2:10" s="135" customFormat="1" ht="33" customHeight="1">
      <c r="B20" s="260">
        <v>3</v>
      </c>
      <c r="C20" s="261" t="s">
        <v>67</v>
      </c>
      <c r="D20" s="261" t="s">
        <v>127</v>
      </c>
      <c r="E20" s="261" t="s">
        <v>68</v>
      </c>
      <c r="F20" s="274">
        <v>4.675</v>
      </c>
      <c r="G20" s="263">
        <f>H20/F20</f>
        <v>55.61497326203209</v>
      </c>
      <c r="H20" s="264">
        <v>260</v>
      </c>
      <c r="I20" s="265">
        <v>150</v>
      </c>
      <c r="J20" s="266">
        <v>66.84</v>
      </c>
    </row>
    <row r="21" spans="2:10" s="135" customFormat="1" ht="33" customHeight="1">
      <c r="B21" s="495">
        <v>1</v>
      </c>
      <c r="C21" s="496" t="s">
        <v>69</v>
      </c>
      <c r="D21" s="496" t="s">
        <v>128</v>
      </c>
      <c r="E21" s="496" t="s">
        <v>70</v>
      </c>
      <c r="F21" s="502">
        <v>5.033</v>
      </c>
      <c r="G21" s="498">
        <f>H21/F21</f>
        <v>131.13451221935227</v>
      </c>
      <c r="H21" s="499">
        <v>660</v>
      </c>
      <c r="I21" s="500">
        <v>37</v>
      </c>
      <c r="J21" s="501">
        <v>12.42</v>
      </c>
    </row>
    <row r="22" spans="2:10" s="135" customFormat="1" ht="33" customHeight="1" thickBot="1">
      <c r="B22" s="275">
        <v>2</v>
      </c>
      <c r="C22" s="276" t="s">
        <v>69</v>
      </c>
      <c r="D22" s="276" t="s">
        <v>129</v>
      </c>
      <c r="E22" s="276" t="s">
        <v>71</v>
      </c>
      <c r="F22" s="277">
        <v>6.125</v>
      </c>
      <c r="G22" s="278">
        <f>H22/F22</f>
        <v>140.57142857142858</v>
      </c>
      <c r="H22" s="279">
        <v>861</v>
      </c>
      <c r="I22" s="280">
        <v>37</v>
      </c>
      <c r="J22" s="281">
        <v>10.2</v>
      </c>
    </row>
    <row r="23" spans="1:8" ht="12.75">
      <c r="A23" s="68"/>
      <c r="B23" s="68"/>
      <c r="C23" s="68"/>
      <c r="D23" s="68"/>
      <c r="E23" s="68"/>
      <c r="F23" s="68"/>
      <c r="G23" s="136"/>
      <c r="H23" s="68"/>
    </row>
    <row r="24" spans="1:8" ht="24" customHeight="1">
      <c r="A24" s="68"/>
      <c r="B24" s="69" t="s">
        <v>147</v>
      </c>
      <c r="C24" s="137"/>
      <c r="D24" s="123"/>
      <c r="E24" s="123"/>
      <c r="F24" s="68"/>
      <c r="G24" s="68"/>
      <c r="H24" s="68"/>
    </row>
    <row r="25" spans="2:10" s="125" customFormat="1" ht="20.25" customHeight="1">
      <c r="B25" s="126"/>
      <c r="C25" s="127"/>
      <c r="D25" s="126"/>
      <c r="E25" s="126"/>
      <c r="F25" s="138"/>
      <c r="G25" s="129"/>
      <c r="H25" s="130"/>
      <c r="I25" s="131"/>
      <c r="J25" s="131"/>
    </row>
    <row r="26" spans="1:8" ht="18" customHeight="1">
      <c r="A26" s="68"/>
      <c r="B26" s="45" t="s">
        <v>77</v>
      </c>
      <c r="C26" s="43"/>
      <c r="F26" s="68"/>
      <c r="G26" s="68"/>
      <c r="H26" s="68"/>
    </row>
    <row r="27" spans="1:8" ht="27.75" customHeight="1">
      <c r="A27" s="68"/>
      <c r="B27" s="45" t="s">
        <v>78</v>
      </c>
      <c r="C27" s="120"/>
      <c r="F27" s="68"/>
      <c r="G27" s="68"/>
      <c r="H27" s="68"/>
    </row>
    <row r="28" spans="2:7" ht="18" customHeight="1">
      <c r="B28" s="48"/>
      <c r="C28" s="120"/>
      <c r="D28" s="139"/>
      <c r="E28" s="93"/>
      <c r="F28" s="140" t="s">
        <v>119</v>
      </c>
      <c r="G28" s="93"/>
    </row>
    <row r="41" ht="30.75" customHeight="1"/>
  </sheetData>
  <sheetProtection selectLockedCells="1" selectUnlockedCells="1"/>
  <mergeCells count="6">
    <mergeCell ref="A2:I2"/>
    <mergeCell ref="B4:I4"/>
    <mergeCell ref="A5:I5"/>
    <mergeCell ref="A6:I6"/>
    <mergeCell ref="B7:I7"/>
    <mergeCell ref="A3:E3"/>
  </mergeCells>
  <hyperlinks>
    <hyperlink ref="F3" r:id="rId1" display="OSB "/>
    <hyperlink ref="G3" r:id="rId2" display="ДВП "/>
    <hyperlink ref="H3" r:id="rId3" display="ДСП"/>
  </hyperlinks>
  <printOptions/>
  <pageMargins left="0.3701388888888889" right="0.3701388888888889" top="0.9402777777777778" bottom="1.0527777777777778" header="0.5118055555555555" footer="0.5118055555555555"/>
  <pageSetup horizontalDpi="600" verticalDpi="600" orientation="portrait" paperSize="9" scale="68"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5"/>
  <sheetViews>
    <sheetView view="pageBreakPreview" zoomScale="70" zoomScaleNormal="75" zoomScaleSheetLayoutView="70" zoomScalePageLayoutView="0" workbookViewId="0" topLeftCell="A16">
      <selection activeCell="B5" sqref="B5:I5"/>
    </sheetView>
  </sheetViews>
  <sheetFormatPr defaultColWidth="9.00390625" defaultRowHeight="12.75"/>
  <cols>
    <col min="1" max="1" width="3.25390625" style="0" customWidth="1"/>
    <col min="2" max="2" width="5.875" style="0" customWidth="1"/>
    <col min="3" max="3" width="27.00390625" style="0" customWidth="1"/>
    <col min="4" max="4" width="18.25390625" style="0" customWidth="1"/>
    <col min="5" max="5" width="22.00390625" style="0" customWidth="1"/>
    <col min="6" max="6" width="16.125" style="124" customWidth="1"/>
    <col min="7" max="7" width="13.00390625" style="0" customWidth="1"/>
    <col min="8" max="8" width="16.375" style="0" bestFit="1" customWidth="1"/>
    <col min="9" max="9" width="11.00390625" style="0" customWidth="1"/>
  </cols>
  <sheetData>
    <row r="1" spans="1:23" s="5" customFormat="1" ht="10.5" customHeight="1">
      <c r="A1"/>
      <c r="B1"/>
      <c r="C1"/>
      <c r="D1"/>
      <c r="E1"/>
      <c r="F1" s="124"/>
      <c r="G1"/>
      <c r="H1"/>
      <c r="I1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46"/>
      <c r="W1" s="132"/>
    </row>
    <row r="2" spans="1:23" s="5" customFormat="1" ht="31.5" customHeight="1">
      <c r="A2" s="408"/>
      <c r="B2" s="408"/>
      <c r="C2" s="408"/>
      <c r="D2" s="408"/>
      <c r="E2" s="408"/>
      <c r="F2" s="408"/>
      <c r="G2" s="408"/>
      <c r="H2" s="408"/>
      <c r="I2" s="40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46"/>
      <c r="W2" s="132"/>
    </row>
    <row r="3" spans="1:23" s="5" customFormat="1" ht="26.25" customHeight="1">
      <c r="A3"/>
      <c r="B3" s="412" t="s">
        <v>79</v>
      </c>
      <c r="C3" s="412"/>
      <c r="D3" s="412"/>
      <c r="E3" s="412"/>
      <c r="F3" s="412"/>
      <c r="G3" s="412"/>
      <c r="H3" s="412"/>
      <c r="I3" s="412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46"/>
      <c r="W3" s="132"/>
    </row>
    <row r="4" spans="2:23" s="5" customFormat="1" ht="25.5" customHeight="1">
      <c r="B4" s="317" t="s">
        <v>148</v>
      </c>
      <c r="C4" s="317"/>
      <c r="D4" s="317"/>
      <c r="E4" s="317"/>
      <c r="F4" s="317"/>
      <c r="G4" s="317"/>
      <c r="H4" s="317"/>
      <c r="I4" s="31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6"/>
      <c r="W4" s="132"/>
    </row>
    <row r="5" spans="2:23" s="5" customFormat="1" ht="25.5" customHeight="1">
      <c r="B5" s="527" t="s">
        <v>159</v>
      </c>
      <c r="C5" s="527"/>
      <c r="D5" s="527"/>
      <c r="E5" s="527"/>
      <c r="F5" s="527"/>
      <c r="G5" s="527"/>
      <c r="H5" s="527"/>
      <c r="I5" s="52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6"/>
      <c r="W5" s="132"/>
    </row>
    <row r="6" spans="1:23" s="5" customFormat="1" ht="25.5" customHeight="1">
      <c r="A6" s="320"/>
      <c r="B6" s="320"/>
      <c r="C6" s="320"/>
      <c r="D6" s="320"/>
      <c r="E6" s="320"/>
      <c r="F6" s="320"/>
      <c r="G6" s="320"/>
      <c r="H6" s="320"/>
      <c r="I6" s="320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6"/>
      <c r="W6" s="132"/>
    </row>
    <row r="7" spans="2:9" ht="18" customHeight="1">
      <c r="B7" s="410"/>
      <c r="C7" s="410"/>
      <c r="D7" s="410"/>
      <c r="E7" s="410"/>
      <c r="F7" s="410"/>
      <c r="G7" s="410"/>
      <c r="H7" s="410"/>
      <c r="I7" s="410"/>
    </row>
    <row r="8" spans="1:9" ht="25.5" customHeight="1" thickBot="1">
      <c r="A8" s="133"/>
      <c r="B8" s="411"/>
      <c r="C8" s="411"/>
      <c r="D8" s="411"/>
      <c r="E8" s="411"/>
      <c r="F8" s="411"/>
      <c r="G8" s="411"/>
      <c r="H8" s="411"/>
      <c r="I8" s="411"/>
    </row>
    <row r="9" spans="2:9" s="141" customFormat="1" ht="55.5" customHeight="1" thickBot="1">
      <c r="B9" s="507" t="s">
        <v>60</v>
      </c>
      <c r="C9" s="508" t="s">
        <v>80</v>
      </c>
      <c r="D9" s="509" t="s">
        <v>62</v>
      </c>
      <c r="E9" s="509" t="s">
        <v>81</v>
      </c>
      <c r="F9" s="509" t="s">
        <v>64</v>
      </c>
      <c r="G9" s="508" t="s">
        <v>65</v>
      </c>
      <c r="H9" s="510" t="s">
        <v>66</v>
      </c>
      <c r="I9" s="511" t="s">
        <v>10</v>
      </c>
    </row>
    <row r="10" spans="2:9" s="141" customFormat="1" ht="34.5" customHeight="1">
      <c r="B10" s="282">
        <v>1</v>
      </c>
      <c r="C10" s="283" t="s">
        <v>130</v>
      </c>
      <c r="D10" s="284" t="s">
        <v>82</v>
      </c>
      <c r="E10" s="285" t="s">
        <v>83</v>
      </c>
      <c r="F10" s="286">
        <v>4.47</v>
      </c>
      <c r="G10" s="287">
        <v>0</v>
      </c>
      <c r="H10" s="288">
        <v>0</v>
      </c>
      <c r="I10" s="289">
        <v>100</v>
      </c>
    </row>
    <row r="11" spans="1:9" s="141" customFormat="1" ht="34.5" customHeight="1">
      <c r="A11" s="290"/>
      <c r="B11" s="512">
        <v>2</v>
      </c>
      <c r="C11" s="513" t="s">
        <v>131</v>
      </c>
      <c r="D11" s="514" t="s">
        <v>132</v>
      </c>
      <c r="E11" s="515" t="s">
        <v>133</v>
      </c>
      <c r="F11" s="516">
        <v>4.47</v>
      </c>
      <c r="G11" s="517">
        <v>144</v>
      </c>
      <c r="H11" s="518">
        <v>642</v>
      </c>
      <c r="I11" s="519">
        <v>72</v>
      </c>
    </row>
    <row r="12" spans="2:9" s="141" customFormat="1" ht="34.5" customHeight="1">
      <c r="B12" s="291">
        <v>3</v>
      </c>
      <c r="C12" s="292" t="s">
        <v>131</v>
      </c>
      <c r="D12" s="293" t="s">
        <v>84</v>
      </c>
      <c r="E12" s="294" t="s">
        <v>85</v>
      </c>
      <c r="F12" s="295">
        <v>4.62</v>
      </c>
      <c r="G12" s="296">
        <v>166</v>
      </c>
      <c r="H12" s="297">
        <v>767</v>
      </c>
      <c r="I12" s="298">
        <v>53</v>
      </c>
    </row>
    <row r="13" spans="2:9" s="141" customFormat="1" ht="34.5" customHeight="1">
      <c r="B13" s="512">
        <v>4</v>
      </c>
      <c r="C13" s="520" t="s">
        <v>134</v>
      </c>
      <c r="D13" s="514" t="s">
        <v>82</v>
      </c>
      <c r="E13" s="515" t="s">
        <v>86</v>
      </c>
      <c r="F13" s="516">
        <v>4.465</v>
      </c>
      <c r="G13" s="517">
        <v>180</v>
      </c>
      <c r="H13" s="518">
        <v>805</v>
      </c>
      <c r="I13" s="519">
        <v>57</v>
      </c>
    </row>
    <row r="14" spans="1:9" s="141" customFormat="1" ht="34.5" customHeight="1">
      <c r="A14" s="237"/>
      <c r="B14" s="299">
        <v>5</v>
      </c>
      <c r="C14" s="300" t="s">
        <v>87</v>
      </c>
      <c r="D14" s="301" t="s">
        <v>88</v>
      </c>
      <c r="E14" s="302" t="s">
        <v>86</v>
      </c>
      <c r="F14" s="303">
        <v>5.03</v>
      </c>
      <c r="G14" s="304">
        <v>151</v>
      </c>
      <c r="H14" s="288">
        <v>759</v>
      </c>
      <c r="I14" s="305">
        <v>57</v>
      </c>
    </row>
    <row r="15" spans="2:9" s="141" customFormat="1" ht="34.5" customHeight="1">
      <c r="B15" s="512">
        <v>6</v>
      </c>
      <c r="C15" s="520" t="s">
        <v>89</v>
      </c>
      <c r="D15" s="514" t="s">
        <v>84</v>
      </c>
      <c r="E15" s="515" t="s">
        <v>85</v>
      </c>
      <c r="F15" s="516">
        <v>4.62</v>
      </c>
      <c r="G15" s="517">
        <v>180</v>
      </c>
      <c r="H15" s="518">
        <v>832</v>
      </c>
      <c r="I15" s="519">
        <v>43</v>
      </c>
    </row>
    <row r="16" spans="2:9" s="141" customFormat="1" ht="34.5" customHeight="1">
      <c r="B16" s="299">
        <v>7</v>
      </c>
      <c r="C16" s="306" t="s">
        <v>135</v>
      </c>
      <c r="D16" s="284" t="s">
        <v>90</v>
      </c>
      <c r="E16" s="285" t="s">
        <v>85</v>
      </c>
      <c r="F16" s="286">
        <v>4.62</v>
      </c>
      <c r="G16" s="287">
        <v>212</v>
      </c>
      <c r="H16" s="288">
        <v>979</v>
      </c>
      <c r="I16" s="289">
        <v>36</v>
      </c>
    </row>
    <row r="17" spans="2:9" s="141" customFormat="1" ht="34.5" customHeight="1">
      <c r="B17" s="512">
        <v>8</v>
      </c>
      <c r="C17" s="521" t="s">
        <v>136</v>
      </c>
      <c r="D17" s="514" t="s">
        <v>82</v>
      </c>
      <c r="E17" s="515" t="s">
        <v>86</v>
      </c>
      <c r="F17" s="516">
        <v>4.465</v>
      </c>
      <c r="G17" s="517">
        <v>255</v>
      </c>
      <c r="H17" s="518">
        <v>1140</v>
      </c>
      <c r="I17" s="519">
        <v>36</v>
      </c>
    </row>
    <row r="18" spans="2:9" s="141" customFormat="1" ht="34.5" customHeight="1">
      <c r="B18" s="299">
        <v>9</v>
      </c>
      <c r="C18" s="306" t="s">
        <v>137</v>
      </c>
      <c r="D18" s="284" t="s">
        <v>84</v>
      </c>
      <c r="E18" s="285" t="s">
        <v>85</v>
      </c>
      <c r="F18" s="286">
        <v>4.62</v>
      </c>
      <c r="G18" s="287">
        <v>271</v>
      </c>
      <c r="H18" s="288">
        <v>1253</v>
      </c>
      <c r="I18" s="289">
        <v>27</v>
      </c>
    </row>
    <row r="19" spans="2:9" s="141" customFormat="1" ht="34.5" customHeight="1">
      <c r="B19" s="512">
        <v>10</v>
      </c>
      <c r="C19" s="520" t="s">
        <v>138</v>
      </c>
      <c r="D19" s="514" t="s">
        <v>139</v>
      </c>
      <c r="E19" s="515" t="s">
        <v>83</v>
      </c>
      <c r="F19" s="516">
        <v>5.8</v>
      </c>
      <c r="G19" s="517">
        <v>279</v>
      </c>
      <c r="H19" s="518">
        <v>1616</v>
      </c>
      <c r="I19" s="519">
        <v>37</v>
      </c>
    </row>
    <row r="20" spans="2:9" s="141" customFormat="1" ht="34.5" customHeight="1">
      <c r="B20" s="299">
        <v>11</v>
      </c>
      <c r="C20" s="306" t="s">
        <v>91</v>
      </c>
      <c r="D20" s="284" t="s">
        <v>82</v>
      </c>
      <c r="E20" s="285" t="s">
        <v>86</v>
      </c>
      <c r="F20" s="286">
        <v>4.465</v>
      </c>
      <c r="G20" s="287">
        <v>272</v>
      </c>
      <c r="H20" s="288">
        <v>1217</v>
      </c>
      <c r="I20" s="289">
        <v>32</v>
      </c>
    </row>
    <row r="21" spans="2:9" s="141" customFormat="1" ht="34.5" customHeight="1">
      <c r="B21" s="512">
        <v>11</v>
      </c>
      <c r="C21" s="520" t="s">
        <v>140</v>
      </c>
      <c r="D21" s="514" t="s">
        <v>84</v>
      </c>
      <c r="E21" s="515" t="s">
        <v>85</v>
      </c>
      <c r="F21" s="516">
        <v>4.62</v>
      </c>
      <c r="G21" s="517">
        <v>325</v>
      </c>
      <c r="H21" s="518">
        <v>1502</v>
      </c>
      <c r="I21" s="519">
        <v>24</v>
      </c>
    </row>
    <row r="22" spans="2:9" s="142" customFormat="1" ht="34.5" customHeight="1">
      <c r="B22" s="299">
        <f>B21+1</f>
        <v>12</v>
      </c>
      <c r="C22" s="306" t="s">
        <v>92</v>
      </c>
      <c r="D22" s="284" t="s">
        <v>84</v>
      </c>
      <c r="E22" s="285" t="s">
        <v>85</v>
      </c>
      <c r="F22" s="286">
        <v>4.62</v>
      </c>
      <c r="G22" s="287">
        <v>389</v>
      </c>
      <c r="H22" s="288">
        <v>1799</v>
      </c>
      <c r="I22" s="289">
        <v>19</v>
      </c>
    </row>
    <row r="23" spans="2:11" s="141" customFormat="1" ht="34.5" customHeight="1">
      <c r="B23" s="512">
        <v>13</v>
      </c>
      <c r="C23" s="520" t="s">
        <v>141</v>
      </c>
      <c r="D23" s="514" t="s">
        <v>82</v>
      </c>
      <c r="E23" s="515" t="s">
        <v>133</v>
      </c>
      <c r="F23" s="516">
        <v>4.47</v>
      </c>
      <c r="G23" s="517">
        <v>371</v>
      </c>
      <c r="H23" s="518">
        <v>1660</v>
      </c>
      <c r="I23" s="519">
        <v>26</v>
      </c>
      <c r="K23" s="42"/>
    </row>
    <row r="24" spans="2:9" s="141" customFormat="1" ht="34.5" customHeight="1">
      <c r="B24" s="299">
        <v>14</v>
      </c>
      <c r="C24" s="306" t="s">
        <v>93</v>
      </c>
      <c r="D24" s="284" t="s">
        <v>82</v>
      </c>
      <c r="E24" s="285" t="s">
        <v>86</v>
      </c>
      <c r="F24" s="286">
        <v>4.465</v>
      </c>
      <c r="G24" s="287">
        <v>412</v>
      </c>
      <c r="H24" s="288">
        <v>1841</v>
      </c>
      <c r="I24" s="289">
        <v>24</v>
      </c>
    </row>
    <row r="25" spans="2:9" s="141" customFormat="1" ht="34.5" customHeight="1">
      <c r="B25" s="512">
        <v>15</v>
      </c>
      <c r="C25" s="520" t="s">
        <v>142</v>
      </c>
      <c r="D25" s="514" t="s">
        <v>84</v>
      </c>
      <c r="E25" s="515" t="s">
        <v>85</v>
      </c>
      <c r="F25" s="516">
        <v>4.62</v>
      </c>
      <c r="G25" s="517">
        <v>451</v>
      </c>
      <c r="H25" s="518">
        <v>2084</v>
      </c>
      <c r="I25" s="519">
        <v>18</v>
      </c>
    </row>
    <row r="26" spans="1:9" ht="34.5" customHeight="1" thickBot="1">
      <c r="A26" s="68"/>
      <c r="B26" s="307">
        <v>16</v>
      </c>
      <c r="C26" s="308" t="s">
        <v>143</v>
      </c>
      <c r="D26" s="309" t="s">
        <v>82</v>
      </c>
      <c r="E26" s="310" t="s">
        <v>133</v>
      </c>
      <c r="F26" s="311">
        <v>4.47</v>
      </c>
      <c r="G26" s="312">
        <v>513</v>
      </c>
      <c r="H26" s="313">
        <v>2292</v>
      </c>
      <c r="I26" s="314">
        <v>10</v>
      </c>
    </row>
    <row r="27" spans="1:8" ht="15">
      <c r="A27" s="68"/>
      <c r="B27" s="315"/>
      <c r="C27" s="68"/>
      <c r="D27" s="68"/>
      <c r="E27" s="68"/>
      <c r="F27" s="68"/>
      <c r="G27" s="136"/>
      <c r="H27" s="68"/>
    </row>
    <row r="28" spans="1:8" ht="18">
      <c r="A28" s="68"/>
      <c r="B28" s="69" t="s">
        <v>147</v>
      </c>
      <c r="C28" s="137"/>
      <c r="D28" s="123"/>
      <c r="E28" s="123"/>
      <c r="F28" s="68"/>
      <c r="G28" s="68"/>
      <c r="H28" s="68"/>
    </row>
    <row r="29" spans="1:8" ht="18">
      <c r="A29" s="68"/>
      <c r="B29" s="32" t="s">
        <v>144</v>
      </c>
      <c r="C29" s="123"/>
      <c r="F29" s="68"/>
      <c r="G29" s="68"/>
      <c r="H29" s="68"/>
    </row>
    <row r="30" spans="1:8" ht="18">
      <c r="A30" s="68"/>
      <c r="B30" s="32"/>
      <c r="C30" s="123"/>
      <c r="F30" s="68"/>
      <c r="G30" s="68"/>
      <c r="H30" s="68"/>
    </row>
    <row r="31" spans="1:8" ht="18.75">
      <c r="A31" s="68"/>
      <c r="B31" s="45" t="s">
        <v>94</v>
      </c>
      <c r="C31" s="43"/>
      <c r="F31" s="68"/>
      <c r="G31" s="68"/>
      <c r="H31" s="68"/>
    </row>
    <row r="32" spans="1:8" ht="18.75">
      <c r="A32" s="68"/>
      <c r="B32" s="45" t="s">
        <v>95</v>
      </c>
      <c r="C32" s="42"/>
      <c r="F32" s="68"/>
      <c r="G32" s="68"/>
      <c r="H32" s="68"/>
    </row>
    <row r="33" spans="2:5" ht="21" customHeight="1">
      <c r="B33" s="48"/>
      <c r="C33" s="42"/>
      <c r="D33" s="143" t="s">
        <v>119</v>
      </c>
      <c r="E33" s="62"/>
    </row>
    <row r="35" ht="19.5">
      <c r="B35" s="144"/>
    </row>
  </sheetData>
  <sheetProtection selectLockedCells="1" selectUnlockedCells="1"/>
  <mergeCells count="7">
    <mergeCell ref="B8:I8"/>
    <mergeCell ref="A2:I2"/>
    <mergeCell ref="B3:I3"/>
    <mergeCell ref="B4:I4"/>
    <mergeCell ref="B5:I5"/>
    <mergeCell ref="A6:I6"/>
    <mergeCell ref="B7:I7"/>
  </mergeCells>
  <hyperlinks>
    <hyperlink ref="B5:I5" r:id="rId1" display="    Заказать на FORESTMSK.RU  "/>
  </hyperlinks>
  <printOptions/>
  <pageMargins left="0.7875" right="0.7875" top="0.3402777777777778" bottom="0.4" header="0.5118055555555555" footer="0.5118055555555555"/>
  <pageSetup horizontalDpi="600" verticalDpi="600" orientation="portrait" paperSize="9" scale="6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 Минченков</dc:creator>
  <cp:keywords/>
  <dc:description/>
  <cp:lastModifiedBy>Admin</cp:lastModifiedBy>
  <cp:lastPrinted>2014-06-16T12:30:25Z</cp:lastPrinted>
  <dcterms:created xsi:type="dcterms:W3CDTF">2014-06-16T13:26:54Z</dcterms:created>
  <dcterms:modified xsi:type="dcterms:W3CDTF">2014-06-16T13:29:43Z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