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11760" activeTab="0"/>
  </bookViews>
  <sheets>
    <sheet name="жилой дом №1, Нагорная 30" sheetId="1" r:id="rId1"/>
    <sheet name="жилой дом №2, Нагорная 30" sheetId="2" r:id="rId2"/>
  </sheets>
  <definedNames/>
  <calcPr fullCalcOnLoad="1"/>
</workbook>
</file>

<file path=xl/sharedStrings.xml><?xml version="1.0" encoding="utf-8"?>
<sst xmlns="http://schemas.openxmlformats.org/spreadsheetml/2006/main" count="248" uniqueCount="28">
  <si>
    <t>кол-во комнат</t>
  </si>
  <si>
    <t>3к</t>
  </si>
  <si>
    <t>2к</t>
  </si>
  <si>
    <t>1к</t>
  </si>
  <si>
    <t>№ кв.</t>
  </si>
  <si>
    <t>S м2</t>
  </si>
  <si>
    <t>Цена, руб</t>
  </si>
  <si>
    <t>Рассрочка,руб</t>
  </si>
  <si>
    <t>3 этаж</t>
  </si>
  <si>
    <t>2 этаж</t>
  </si>
  <si>
    <t>1 этаж</t>
  </si>
  <si>
    <t>1 ПОДЪЕЗД</t>
  </si>
  <si>
    <t>2 ПОДЪЕЗД</t>
  </si>
  <si>
    <t>Кухня, S м2</t>
  </si>
  <si>
    <t>3 ПОДЪЕЗД</t>
  </si>
  <si>
    <t>продано</t>
  </si>
  <si>
    <t>нет</t>
  </si>
  <si>
    <t xml:space="preserve">Балкон, S м2 </t>
  </si>
  <si>
    <t>Расчетная S, м2</t>
  </si>
  <si>
    <t>Продано</t>
  </si>
  <si>
    <t xml:space="preserve"> c  03.04.2013 цена 35500 руб/м2 на 1 этаже, 37500 руб/м2 на 2, 3 этажах. В 3-х комнатных кв. цена за м кв. на 1 этаже 34000 руб, на 2,3 этаже-36000 руб.</t>
  </si>
  <si>
    <t xml:space="preserve"> c  17.04.2013 цена 37500 руб/м2 на 1 этаже, 38000 руб/м2 на 2, 3 этажах.</t>
  </si>
  <si>
    <t>лоджия</t>
  </si>
  <si>
    <t>лоджия (2шт)</t>
  </si>
  <si>
    <t>ЖК "Молодежный": НСО, пос. Мочище, Нагорная, 30
Офис продаж: Новосибирск, Рельсовая, 9, офис 25
Телефон: (383) 226 54 17
Телефон: (383) 380 23 08
www.sibderevnya.ru</t>
  </si>
  <si>
    <t>Акция!</t>
  </si>
  <si>
    <t>Бронь по акции</t>
  </si>
  <si>
    <t>Бронь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</si>
</sst>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&quot;р.&quot;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_-* #,##0.00[$р.-419]_-;\-* #,##0.00[$р.-419]_-;_-* &quot;-&quot;??[$р.-419]_-;_-@_-"/>
    <numFmt numFmtId="171" formatCode="#,##0_ ;\-#,##0\ 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6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9109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811B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6"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7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170" fontId="0" fillId="0" borderId="0" xfId="0" applyAlignment="1">
      <alignment/>
    </xf>
    <xf numFmtId="170" fontId="0" fillId="0" borderId="0" xfId="0" applyFill="1" applyAlignment="1">
      <alignment/>
    </xf>
    <xf numFmtId="170" fontId="20" fillId="0" borderId="0" xfId="0" applyFont="1" applyFill="1" applyBorder="1" applyAlignment="1">
      <alignment horizontal="left" vertical="center"/>
    </xf>
    <xf numFmtId="170" fontId="21" fillId="0" borderId="0" xfId="0" applyFont="1" applyFill="1" applyBorder="1" applyAlignment="1">
      <alignment horizontal="center" vertical="center" textRotation="90"/>
    </xf>
    <xf numFmtId="170" fontId="22" fillId="0" borderId="0" xfId="0" applyFont="1" applyFill="1" applyBorder="1" applyAlignment="1">
      <alignment horizontal="left" vertical="center"/>
    </xf>
    <xf numFmtId="170" fontId="0" fillId="0" borderId="0" xfId="0" applyBorder="1" applyAlignment="1">
      <alignment horizontal="center" vertical="center" wrapText="1"/>
    </xf>
    <xf numFmtId="170" fontId="0" fillId="24" borderId="0" xfId="0" applyFill="1" applyBorder="1" applyAlignment="1">
      <alignment/>
    </xf>
    <xf numFmtId="170" fontId="22" fillId="23" borderId="8" xfId="58" applyNumberFormat="1" applyFont="1" applyAlignment="1">
      <alignment horizontal="left" vertical="center"/>
    </xf>
    <xf numFmtId="0" fontId="4" fillId="20" borderId="2" xfId="40" applyNumberFormat="1" applyAlignment="1" applyProtection="1">
      <alignment vertical="center"/>
      <protection/>
    </xf>
    <xf numFmtId="3" fontId="4" fillId="20" borderId="2" xfId="40" applyNumberFormat="1" applyAlignment="1">
      <alignment vertical="center"/>
    </xf>
    <xf numFmtId="4" fontId="4" fillId="20" borderId="2" xfId="40" applyNumberFormat="1" applyAlignment="1">
      <alignment horizontal="right" vertical="center"/>
    </xf>
    <xf numFmtId="4" fontId="4" fillId="20" borderId="2" xfId="40" applyNumberFormat="1" applyAlignment="1">
      <alignment vertical="center"/>
    </xf>
    <xf numFmtId="170" fontId="8" fillId="0" borderId="4" xfId="47" applyNumberFormat="1" applyFill="1" applyAlignment="1">
      <alignment horizontal="center" vertical="center"/>
    </xf>
    <xf numFmtId="170" fontId="1" fillId="11" borderId="0" xfId="26" applyNumberFormat="1" applyAlignment="1">
      <alignment/>
    </xf>
    <xf numFmtId="170" fontId="1" fillId="8" borderId="0" xfId="21" applyNumberFormat="1" applyAlignment="1">
      <alignment/>
    </xf>
    <xf numFmtId="170" fontId="2" fillId="16" borderId="0" xfId="33" applyNumberFormat="1" applyAlignment="1">
      <alignment/>
    </xf>
    <xf numFmtId="170" fontId="16" fillId="0" borderId="0" xfId="57" applyNumberFormat="1" applyAlignment="1">
      <alignment/>
    </xf>
    <xf numFmtId="0" fontId="4" fillId="20" borderId="2" xfId="40" applyNumberFormat="1" applyAlignment="1">
      <alignment/>
    </xf>
    <xf numFmtId="170" fontId="22" fillId="23" borderId="10" xfId="58" applyNumberFormat="1" applyFont="1" applyBorder="1" applyAlignment="1">
      <alignment horizontal="left" vertical="center"/>
    </xf>
    <xf numFmtId="0" fontId="4" fillId="20" borderId="11" xfId="40" applyNumberFormat="1" applyBorder="1" applyAlignment="1">
      <alignment/>
    </xf>
    <xf numFmtId="0" fontId="4" fillId="20" borderId="2" xfId="40" applyNumberFormat="1" applyAlignment="1">
      <alignment horizontal="center"/>
    </xf>
    <xf numFmtId="0" fontId="4" fillId="20" borderId="11" xfId="40" applyNumberFormat="1" applyBorder="1" applyAlignment="1">
      <alignment horizontal="center"/>
    </xf>
    <xf numFmtId="4" fontId="4" fillId="20" borderId="2" xfId="40" applyNumberFormat="1" applyAlignment="1">
      <alignment horizontal="center" vertical="center"/>
    </xf>
    <xf numFmtId="0" fontId="4" fillId="20" borderId="2" xfId="40" applyNumberFormat="1" applyAlignment="1" applyProtection="1">
      <alignment horizontal="center" vertical="center"/>
      <protection/>
    </xf>
    <xf numFmtId="0" fontId="4" fillId="20" borderId="12" xfId="40" applyNumberFormat="1" applyBorder="1" applyAlignment="1">
      <alignment/>
    </xf>
    <xf numFmtId="0" fontId="4" fillId="20" borderId="12" xfId="40" applyNumberFormat="1" applyBorder="1" applyAlignment="1">
      <alignment horizontal="center"/>
    </xf>
    <xf numFmtId="170" fontId="8" fillId="0" borderId="4" xfId="47" applyNumberFormat="1" applyFill="1" applyAlignment="1">
      <alignment horizontal="center" vertical="center" textRotation="90"/>
    </xf>
    <xf numFmtId="0" fontId="4" fillId="25" borderId="13" xfId="40" applyNumberFormat="1" applyFill="1" applyBorder="1" applyAlignment="1">
      <alignment/>
    </xf>
    <xf numFmtId="0" fontId="4" fillId="25" borderId="2" xfId="40" applyNumberFormat="1" applyFill="1" applyAlignment="1">
      <alignment/>
    </xf>
    <xf numFmtId="0" fontId="4" fillId="26" borderId="2" xfId="40" applyNumberFormat="1" applyFill="1" applyAlignment="1">
      <alignment/>
    </xf>
    <xf numFmtId="0" fontId="4" fillId="20" borderId="14" xfId="40" applyNumberFormat="1" applyBorder="1" applyAlignment="1">
      <alignment/>
    </xf>
    <xf numFmtId="0" fontId="4" fillId="20" borderId="14" xfId="40" applyNumberFormat="1" applyBorder="1" applyAlignment="1">
      <alignment horizontal="center"/>
    </xf>
    <xf numFmtId="0" fontId="4" fillId="20" borderId="13" xfId="40" applyNumberFormat="1" applyBorder="1" applyAlignment="1">
      <alignment/>
    </xf>
    <xf numFmtId="0" fontId="4" fillId="25" borderId="15" xfId="40" applyNumberFormat="1" applyFill="1" applyBorder="1" applyAlignment="1">
      <alignment horizontal="center"/>
    </xf>
    <xf numFmtId="170" fontId="1" fillId="25" borderId="0" xfId="21" applyNumberFormat="1" applyFill="1" applyAlignment="1">
      <alignment/>
    </xf>
    <xf numFmtId="170" fontId="23" fillId="25" borderId="16" xfId="33" applyNumberFormat="1" applyFont="1" applyFill="1" applyBorder="1" applyAlignment="1">
      <alignment/>
    </xf>
    <xf numFmtId="0" fontId="1" fillId="25" borderId="0" xfId="20" applyNumberFormat="1" applyFill="1" applyAlignment="1">
      <alignment/>
    </xf>
    <xf numFmtId="170" fontId="1" fillId="25" borderId="0" xfId="20" applyNumberFormat="1" applyFill="1" applyAlignment="1">
      <alignment/>
    </xf>
    <xf numFmtId="170" fontId="1" fillId="25" borderId="0" xfId="20" applyNumberFormat="1" applyFont="1" applyFill="1" applyAlignment="1">
      <alignment horizontal="center"/>
    </xf>
    <xf numFmtId="0" fontId="1" fillId="25" borderId="17" xfId="26" applyNumberFormat="1" applyFill="1" applyBorder="1" applyAlignment="1">
      <alignment vertical="top"/>
    </xf>
    <xf numFmtId="0" fontId="0" fillId="25" borderId="0" xfId="0" applyNumberFormat="1" applyFill="1" applyAlignment="1">
      <alignment vertical="top"/>
    </xf>
    <xf numFmtId="170" fontId="0" fillId="25" borderId="0" xfId="0" applyFill="1" applyAlignment="1">
      <alignment vertical="top"/>
    </xf>
    <xf numFmtId="170" fontId="26" fillId="25" borderId="0" xfId="0" applyFont="1" applyFill="1" applyBorder="1" applyAlignment="1">
      <alignment horizontal="center" vertical="top"/>
    </xf>
    <xf numFmtId="0" fontId="1" fillId="25" borderId="18" xfId="26" applyNumberFormat="1" applyFill="1" applyBorder="1" applyAlignment="1">
      <alignment vertical="top"/>
    </xf>
    <xf numFmtId="0" fontId="0" fillId="25" borderId="19" xfId="0" applyNumberFormat="1" applyFill="1" applyBorder="1" applyAlignment="1">
      <alignment vertical="top"/>
    </xf>
    <xf numFmtId="0" fontId="0" fillId="25" borderId="20" xfId="0" applyNumberFormat="1" applyFill="1" applyBorder="1" applyAlignment="1">
      <alignment vertical="top"/>
    </xf>
    <xf numFmtId="0" fontId="4" fillId="25" borderId="21" xfId="40" applyNumberFormat="1" applyFill="1" applyBorder="1" applyAlignment="1">
      <alignment/>
    </xf>
    <xf numFmtId="0" fontId="4" fillId="25" borderId="22" xfId="40" applyNumberFormat="1" applyFill="1" applyBorder="1" applyAlignment="1">
      <alignment/>
    </xf>
    <xf numFmtId="0" fontId="4" fillId="25" borderId="23" xfId="40" applyNumberFormat="1" applyFill="1" applyBorder="1" applyAlignment="1">
      <alignment/>
    </xf>
    <xf numFmtId="170" fontId="1" fillId="25" borderId="20" xfId="21" applyNumberFormat="1" applyFill="1" applyBorder="1" applyAlignment="1">
      <alignment horizontal="center"/>
    </xf>
    <xf numFmtId="170" fontId="23" fillId="25" borderId="0" xfId="33" applyNumberFormat="1" applyFont="1" applyFill="1" applyAlignment="1">
      <alignment/>
    </xf>
    <xf numFmtId="0" fontId="1" fillId="25" borderId="19" xfId="26" applyNumberFormat="1" applyFill="1" applyBorder="1" applyAlignment="1">
      <alignment vertical="top"/>
    </xf>
    <xf numFmtId="0" fontId="1" fillId="25" borderId="20" xfId="26" applyNumberFormat="1" applyFill="1" applyBorder="1" applyAlignment="1">
      <alignment vertical="top"/>
    </xf>
    <xf numFmtId="170" fontId="31" fillId="27" borderId="0" xfId="33" applyNumberFormat="1" applyFont="1" applyFill="1" applyAlignment="1">
      <alignment/>
    </xf>
    <xf numFmtId="170" fontId="1" fillId="28" borderId="0" xfId="21" applyNumberFormat="1" applyFill="1" applyAlignment="1">
      <alignment/>
    </xf>
    <xf numFmtId="170" fontId="27" fillId="28" borderId="0" xfId="20" applyNumberFormat="1" applyFont="1" applyFill="1" applyAlignment="1">
      <alignment horizontal="center"/>
    </xf>
    <xf numFmtId="170" fontId="31" fillId="29" borderId="0" xfId="20" applyNumberFormat="1" applyFont="1" applyFill="1" applyAlignment="1">
      <alignment/>
    </xf>
    <xf numFmtId="0" fontId="4" fillId="25" borderId="15" xfId="40" applyNumberFormat="1" applyFill="1" applyBorder="1" applyAlignment="1">
      <alignment/>
    </xf>
    <xf numFmtId="0" fontId="4" fillId="25" borderId="16" xfId="40" applyNumberFormat="1" applyFill="1" applyBorder="1" applyAlignment="1">
      <alignment/>
    </xf>
    <xf numFmtId="170" fontId="2" fillId="25" borderId="16" xfId="33" applyNumberFormat="1" applyFill="1" applyBorder="1" applyAlignment="1">
      <alignment/>
    </xf>
    <xf numFmtId="170" fontId="1" fillId="25" borderId="16" xfId="21" applyNumberFormat="1" applyFill="1" applyBorder="1" applyAlignment="1">
      <alignment/>
    </xf>
    <xf numFmtId="170" fontId="2" fillId="16" borderId="16" xfId="33" applyNumberFormat="1" applyBorder="1" applyAlignment="1">
      <alignment/>
    </xf>
    <xf numFmtId="170" fontId="8" fillId="0" borderId="0" xfId="47" applyNumberFormat="1" applyFill="1" applyBorder="1" applyAlignment="1">
      <alignment horizontal="center" vertical="center"/>
    </xf>
    <xf numFmtId="170" fontId="1" fillId="8" borderId="16" xfId="21" applyNumberFormat="1" applyBorder="1" applyAlignment="1">
      <alignment/>
    </xf>
    <xf numFmtId="170" fontId="1" fillId="8" borderId="16" xfId="21" applyNumberFormat="1" applyBorder="1" applyAlignment="1">
      <alignment wrapText="1"/>
    </xf>
    <xf numFmtId="4" fontId="4" fillId="20" borderId="16" xfId="40" applyNumberFormat="1" applyBorder="1" applyAlignment="1">
      <alignment horizontal="center" vertical="center"/>
    </xf>
    <xf numFmtId="0" fontId="4" fillId="20" borderId="16" xfId="40" applyNumberFormat="1" applyBorder="1" applyAlignment="1" applyProtection="1">
      <alignment horizontal="center" vertical="center"/>
      <protection/>
    </xf>
    <xf numFmtId="170" fontId="31" fillId="16" borderId="16" xfId="33" applyNumberFormat="1" applyFont="1" applyBorder="1" applyAlignment="1">
      <alignment/>
    </xf>
    <xf numFmtId="0" fontId="4" fillId="20" borderId="16" xfId="40" applyNumberFormat="1" applyBorder="1" applyAlignment="1">
      <alignment horizontal="center"/>
    </xf>
    <xf numFmtId="4" fontId="4" fillId="20" borderId="16" xfId="40" applyNumberFormat="1" applyBorder="1" applyAlignment="1" applyProtection="1">
      <alignment horizontal="center" vertical="center"/>
      <protection/>
    </xf>
    <xf numFmtId="0" fontId="32" fillId="20" borderId="16" xfId="40" applyNumberFormat="1" applyFont="1" applyBorder="1" applyAlignment="1">
      <alignment/>
    </xf>
    <xf numFmtId="3" fontId="32" fillId="20" borderId="16" xfId="40" applyNumberFormat="1" applyFont="1" applyBorder="1" applyAlignment="1">
      <alignment vertical="center"/>
    </xf>
    <xf numFmtId="0" fontId="32" fillId="20" borderId="16" xfId="40" applyNumberFormat="1" applyFont="1" applyBorder="1" applyAlignment="1" applyProtection="1">
      <alignment vertical="center"/>
      <protection/>
    </xf>
    <xf numFmtId="170" fontId="0" fillId="0" borderId="0" xfId="0" applyBorder="1" applyAlignment="1">
      <alignment/>
    </xf>
    <xf numFmtId="170" fontId="16" fillId="0" borderId="0" xfId="57" applyNumberFormat="1" applyBorder="1" applyAlignment="1">
      <alignment/>
    </xf>
    <xf numFmtId="0" fontId="4" fillId="25" borderId="2" xfId="40" applyNumberFormat="1" applyFill="1" applyAlignment="1">
      <alignment horizontal="center"/>
    </xf>
    <xf numFmtId="170" fontId="1" fillId="28" borderId="0" xfId="21" applyNumberFormat="1" applyFill="1" applyAlignment="1">
      <alignment wrapText="1"/>
    </xf>
    <xf numFmtId="170" fontId="31" fillId="30" borderId="0" xfId="33" applyNumberFormat="1" applyFont="1" applyFill="1" applyAlignment="1">
      <alignment/>
    </xf>
    <xf numFmtId="170" fontId="33" fillId="0" borderId="0" xfId="0" applyFont="1" applyAlignment="1">
      <alignment/>
    </xf>
    <xf numFmtId="170" fontId="34" fillId="16" borderId="0" xfId="33" applyNumberFormat="1" applyFont="1" applyAlignment="1">
      <alignment/>
    </xf>
    <xf numFmtId="170" fontId="0" fillId="0" borderId="0" xfId="0" applyFont="1" applyAlignment="1">
      <alignment/>
    </xf>
    <xf numFmtId="170" fontId="22" fillId="23" borderId="24" xfId="58" applyNumberFormat="1" applyFont="1" applyBorder="1" applyAlignment="1">
      <alignment horizontal="left" vertical="center"/>
    </xf>
    <xf numFmtId="4" fontId="4" fillId="20" borderId="18" xfId="40" applyNumberFormat="1" applyBorder="1" applyAlignment="1">
      <alignment horizontal="center" vertical="center"/>
    </xf>
    <xf numFmtId="0" fontId="4" fillId="20" borderId="18" xfId="40" applyNumberFormat="1" applyBorder="1" applyAlignment="1" applyProtection="1">
      <alignment horizontal="center" vertical="center"/>
      <protection/>
    </xf>
    <xf numFmtId="170" fontId="22" fillId="23" borderId="16" xfId="58" applyNumberFormat="1" applyFont="1" applyBorder="1" applyAlignment="1">
      <alignment horizontal="left" vertical="center"/>
    </xf>
    <xf numFmtId="0" fontId="4" fillId="26" borderId="12" xfId="40" applyNumberFormat="1" applyFill="1" applyBorder="1" applyAlignment="1">
      <alignment/>
    </xf>
    <xf numFmtId="170" fontId="2" fillId="31" borderId="0" xfId="33" applyNumberFormat="1" applyFill="1" applyAlignment="1">
      <alignment/>
    </xf>
    <xf numFmtId="0" fontId="4" fillId="32" borderId="2" xfId="40" applyNumberFormat="1" applyFill="1" applyAlignment="1">
      <alignment/>
    </xf>
    <xf numFmtId="0" fontId="32" fillId="26" borderId="16" xfId="40" applyNumberFormat="1" applyFont="1" applyFill="1" applyBorder="1" applyAlignment="1">
      <alignment/>
    </xf>
    <xf numFmtId="0" fontId="4" fillId="26" borderId="16" xfId="40" applyNumberFormat="1" applyFill="1" applyBorder="1" applyAlignment="1">
      <alignment horizontal="center"/>
    </xf>
    <xf numFmtId="0" fontId="32" fillId="32" borderId="16" xfId="40" applyNumberFormat="1" applyFont="1" applyFill="1" applyBorder="1" applyAlignment="1">
      <alignment/>
    </xf>
    <xf numFmtId="0" fontId="4" fillId="32" borderId="16" xfId="40" applyNumberFormat="1" applyFill="1" applyBorder="1" applyAlignment="1">
      <alignment horizontal="center"/>
    </xf>
    <xf numFmtId="4" fontId="4" fillId="32" borderId="16" xfId="40" applyNumberFormat="1" applyFill="1" applyBorder="1" applyAlignment="1">
      <alignment horizontal="center" vertical="center"/>
    </xf>
    <xf numFmtId="170" fontId="8" fillId="0" borderId="4" xfId="47" applyNumberFormat="1" applyFill="1" applyAlignment="1">
      <alignment horizontal="center" vertical="center" textRotation="90"/>
    </xf>
    <xf numFmtId="170" fontId="8" fillId="0" borderId="4" xfId="47" applyNumberFormat="1" applyFill="1" applyAlignment="1">
      <alignment horizontal="center" vertical="center"/>
    </xf>
    <xf numFmtId="170" fontId="7" fillId="23" borderId="3" xfId="46" applyNumberFormat="1" applyFill="1" applyAlignment="1">
      <alignment horizontal="left" vertical="center" wrapText="1"/>
    </xf>
    <xf numFmtId="170" fontId="0" fillId="0" borderId="3" xfId="0" applyBorder="1" applyAlignment="1">
      <alignment horizontal="left" vertical="center" wrapText="1"/>
    </xf>
    <xf numFmtId="170" fontId="25" fillId="0" borderId="0" xfId="57" applyNumberFormat="1" applyFont="1" applyAlignment="1">
      <alignment wrapText="1"/>
    </xf>
    <xf numFmtId="170" fontId="24" fillId="0" borderId="0" xfId="0" applyFont="1" applyAlignment="1">
      <alignment wrapText="1"/>
    </xf>
    <xf numFmtId="170" fontId="8" fillId="0" borderId="4" xfId="47" applyNumberFormat="1" applyAlignment="1">
      <alignment/>
    </xf>
    <xf numFmtId="170" fontId="8" fillId="0" borderId="0" xfId="47" applyNumberFormat="1" applyFill="1" applyBorder="1" applyAlignment="1">
      <alignment horizontal="center" vertical="center"/>
    </xf>
    <xf numFmtId="170" fontId="0" fillId="0" borderId="0" xfId="0" applyAlignment="1">
      <alignment/>
    </xf>
    <xf numFmtId="170" fontId="25" fillId="0" borderId="0" xfId="57" applyNumberFormat="1" applyFont="1" applyBorder="1" applyAlignment="1">
      <alignment wrapText="1"/>
    </xf>
    <xf numFmtId="170" fontId="24" fillId="0" borderId="0" xfId="0" applyFont="1" applyBorder="1" applyAlignment="1">
      <alignment wrapText="1"/>
    </xf>
    <xf numFmtId="170" fontId="28" fillId="23" borderId="3" xfId="46" applyNumberFormat="1" applyFont="1" applyFill="1" applyAlignment="1">
      <alignment horizontal="left" vertical="center" wrapText="1"/>
    </xf>
    <xf numFmtId="170" fontId="28" fillId="23" borderId="3" xfId="46" applyNumberFormat="1" applyFont="1" applyFill="1" applyAlignment="1">
      <alignment horizontal="left"/>
    </xf>
    <xf numFmtId="0" fontId="35" fillId="32" borderId="16" xfId="2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0</xdr:row>
      <xdr:rowOff>247650</xdr:rowOff>
    </xdr:from>
    <xdr:to>
      <xdr:col>7</xdr:col>
      <xdr:colOff>781050</xdr:colOff>
      <xdr:row>0</xdr:row>
      <xdr:rowOff>1485900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2019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190500</xdr:rowOff>
    </xdr:from>
    <xdr:to>
      <xdr:col>8</xdr:col>
      <xdr:colOff>857250</xdr:colOff>
      <xdr:row>2</xdr:row>
      <xdr:rowOff>361950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0"/>
          <a:ext cx="2114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55">
      <selection activeCell="I42" sqref="I42"/>
    </sheetView>
  </sheetViews>
  <sheetFormatPr defaultColWidth="9.140625" defaultRowHeight="12.75"/>
  <cols>
    <col min="2" max="2" width="12.140625" style="0" customWidth="1"/>
    <col min="3" max="3" width="23.00390625" style="0" customWidth="1"/>
    <col min="4" max="7" width="15.7109375" style="0" bestFit="1" customWidth="1"/>
    <col min="8" max="8" width="15.57421875" style="0" customWidth="1"/>
    <col min="9" max="9" width="11.8515625" style="0" bestFit="1" customWidth="1"/>
    <col min="10" max="10" width="11.8515625" style="0" customWidth="1"/>
    <col min="11" max="11" width="12.57421875" style="0" bestFit="1" customWidth="1"/>
    <col min="12" max="12" width="14.57421875" style="0" bestFit="1" customWidth="1"/>
    <col min="13" max="15" width="14.140625" style="0" bestFit="1" customWidth="1"/>
    <col min="16" max="16" width="12.57421875" style="0" bestFit="1" customWidth="1"/>
  </cols>
  <sheetData>
    <row r="1" spans="1:8" ht="139.5" customHeight="1" thickBot="1">
      <c r="A1" s="95" t="s">
        <v>24</v>
      </c>
      <c r="B1" s="96"/>
      <c r="C1" s="96"/>
      <c r="D1" s="96"/>
      <c r="E1" s="96"/>
      <c r="F1" s="96"/>
      <c r="G1" s="96"/>
      <c r="H1" s="96"/>
    </row>
    <row r="2" spans="1:8" ht="23.25" customHeight="1" thickTop="1">
      <c r="A2" s="13"/>
      <c r="B2" s="16" t="s">
        <v>15</v>
      </c>
      <c r="C2" s="16"/>
      <c r="D2" s="16"/>
      <c r="E2" s="16"/>
      <c r="G2" s="5"/>
      <c r="H2" s="5"/>
    </row>
    <row r="3" spans="1:8" ht="60" customHeight="1">
      <c r="A3" s="15"/>
      <c r="B3" s="97" t="s">
        <v>20</v>
      </c>
      <c r="C3" s="98"/>
      <c r="D3" s="16">
        <v>35500</v>
      </c>
      <c r="E3" s="16">
        <v>37500</v>
      </c>
      <c r="F3" s="78">
        <v>36000</v>
      </c>
      <c r="G3" s="5"/>
      <c r="H3" s="5"/>
    </row>
    <row r="4" spans="1:8" ht="18" thickBot="1">
      <c r="A4" s="94" t="s">
        <v>11</v>
      </c>
      <c r="B4" s="94"/>
      <c r="C4" s="94"/>
      <c r="D4" s="94"/>
      <c r="E4" s="2"/>
      <c r="F4" s="80" t="s">
        <v>25</v>
      </c>
      <c r="G4" s="6"/>
      <c r="H4" s="6"/>
    </row>
    <row r="5" spans="1:8" ht="23.25" customHeight="1" thickBot="1" thickTop="1">
      <c r="A5" s="94" t="s">
        <v>0</v>
      </c>
      <c r="B5" s="94"/>
      <c r="C5" s="12" t="s">
        <v>3</v>
      </c>
      <c r="D5" s="12" t="s">
        <v>2</v>
      </c>
      <c r="E5" s="1"/>
      <c r="G5" s="6"/>
      <c r="H5" s="6"/>
    </row>
    <row r="6" spans="1:8" ht="12.75" customHeight="1" thickBot="1" thickTop="1">
      <c r="A6" s="93" t="s">
        <v>8</v>
      </c>
      <c r="B6" s="7" t="s">
        <v>4</v>
      </c>
      <c r="C6" s="17">
        <v>5</v>
      </c>
      <c r="D6" s="29">
        <v>6</v>
      </c>
      <c r="E6" s="1"/>
      <c r="G6" s="6"/>
      <c r="H6" s="6"/>
    </row>
    <row r="7" spans="1:5" ht="16.5" thickBot="1" thickTop="1">
      <c r="A7" s="93"/>
      <c r="B7" s="7" t="s">
        <v>5</v>
      </c>
      <c r="C7" s="17">
        <v>47.67</v>
      </c>
      <c r="D7" s="29">
        <v>54.98</v>
      </c>
      <c r="E7" s="1"/>
    </row>
    <row r="8" spans="1:5" ht="16.5" thickBot="1" thickTop="1">
      <c r="A8" s="93"/>
      <c r="B8" s="7" t="s">
        <v>18</v>
      </c>
      <c r="C8" s="17">
        <f>C7+1.26</f>
        <v>48.93</v>
      </c>
      <c r="D8" s="29">
        <f>D7+1.26</f>
        <v>56.239999999999995</v>
      </c>
      <c r="E8" s="1"/>
    </row>
    <row r="9" spans="1:5" ht="16.5" thickBot="1" thickTop="1">
      <c r="A9" s="93"/>
      <c r="B9" s="7" t="s">
        <v>13</v>
      </c>
      <c r="C9" s="17">
        <v>11.58</v>
      </c>
      <c r="D9" s="29">
        <v>7.89</v>
      </c>
      <c r="E9" s="1"/>
    </row>
    <row r="10" spans="1:5" ht="16.5" thickBot="1" thickTop="1">
      <c r="A10" s="93"/>
      <c r="B10" s="7" t="s">
        <v>17</v>
      </c>
      <c r="C10" s="17">
        <v>4.22</v>
      </c>
      <c r="D10" s="29">
        <v>4.22</v>
      </c>
      <c r="E10" s="1"/>
    </row>
    <row r="11" spans="1:5" ht="16.5" thickBot="1" thickTop="1">
      <c r="A11" s="93"/>
      <c r="B11" s="7" t="s">
        <v>6</v>
      </c>
      <c r="C11" s="15">
        <f>(C7+1.26)*E3</f>
        <v>1834875</v>
      </c>
      <c r="D11" s="15">
        <f>(D7+1.26)*E3</f>
        <v>2109000</v>
      </c>
      <c r="E11" s="1"/>
    </row>
    <row r="12" spans="1:5" ht="16.5" thickBot="1" thickTop="1">
      <c r="A12" s="93"/>
      <c r="B12" s="7" t="s">
        <v>7</v>
      </c>
      <c r="C12" s="14"/>
      <c r="D12" s="14"/>
      <c r="E12" s="1"/>
    </row>
    <row r="13" spans="1:5" ht="12.75" customHeight="1" thickBot="1" thickTop="1">
      <c r="A13" s="93" t="s">
        <v>9</v>
      </c>
      <c r="B13" s="7" t="s">
        <v>4</v>
      </c>
      <c r="C13" s="17">
        <v>3</v>
      </c>
      <c r="D13" s="17">
        <v>4</v>
      </c>
      <c r="E13" s="1"/>
    </row>
    <row r="14" spans="1:5" ht="16.5" thickBot="1" thickTop="1">
      <c r="A14" s="93"/>
      <c r="B14" s="7" t="s">
        <v>5</v>
      </c>
      <c r="C14" s="17">
        <v>47.67</v>
      </c>
      <c r="D14" s="17">
        <v>54.98</v>
      </c>
      <c r="E14" s="1"/>
    </row>
    <row r="15" spans="1:5" ht="16.5" thickBot="1" thickTop="1">
      <c r="A15" s="93"/>
      <c r="B15" s="7" t="s">
        <v>18</v>
      </c>
      <c r="C15" s="17">
        <f>C14+1.26</f>
        <v>48.93</v>
      </c>
      <c r="D15" s="17">
        <f>D14+1.26</f>
        <v>56.239999999999995</v>
      </c>
      <c r="E15" s="1"/>
    </row>
    <row r="16" spans="1:5" ht="16.5" thickBot="1" thickTop="1">
      <c r="A16" s="93"/>
      <c r="B16" s="7" t="s">
        <v>13</v>
      </c>
      <c r="C16" s="17">
        <v>11.58</v>
      </c>
      <c r="D16" s="17">
        <v>7.89</v>
      </c>
      <c r="E16" s="1"/>
    </row>
    <row r="17" spans="1:5" ht="16.5" thickBot="1" thickTop="1">
      <c r="A17" s="93"/>
      <c r="B17" s="7" t="s">
        <v>17</v>
      </c>
      <c r="C17" s="17">
        <v>4.22</v>
      </c>
      <c r="D17" s="17">
        <v>4.22</v>
      </c>
      <c r="E17" s="1"/>
    </row>
    <row r="18" spans="1:5" ht="16.5" thickBot="1" thickTop="1">
      <c r="A18" s="93"/>
      <c r="B18" s="7" t="s">
        <v>6</v>
      </c>
      <c r="C18" s="15">
        <f>(C14+1.26)*E3</f>
        <v>1834875</v>
      </c>
      <c r="D18" s="15">
        <f>(D14+1.26)*E3</f>
        <v>2109000</v>
      </c>
      <c r="E18" s="1"/>
    </row>
    <row r="19" spans="1:5" ht="16.5" thickBot="1" thickTop="1">
      <c r="A19" s="93"/>
      <c r="B19" s="7" t="s">
        <v>7</v>
      </c>
      <c r="C19" s="14"/>
      <c r="D19" s="14"/>
      <c r="E19" s="1"/>
    </row>
    <row r="20" spans="1:5" ht="12.75" customHeight="1" thickBot="1" thickTop="1">
      <c r="A20" s="93" t="s">
        <v>10</v>
      </c>
      <c r="B20" s="7" t="s">
        <v>4</v>
      </c>
      <c r="C20" s="9">
        <v>1</v>
      </c>
      <c r="D20" s="8">
        <v>2</v>
      </c>
      <c r="E20" s="1"/>
    </row>
    <row r="21" spans="1:5" ht="16.5" thickBot="1" thickTop="1">
      <c r="A21" s="93"/>
      <c r="B21" s="7" t="s">
        <v>5</v>
      </c>
      <c r="C21" s="10">
        <v>47.67</v>
      </c>
      <c r="D21" s="8">
        <v>54.98</v>
      </c>
      <c r="E21" s="1"/>
    </row>
    <row r="22" spans="1:5" ht="16.5" thickBot="1" thickTop="1">
      <c r="A22" s="93"/>
      <c r="B22" s="7" t="s">
        <v>18</v>
      </c>
      <c r="C22" s="11">
        <v>47.67</v>
      </c>
      <c r="D22" s="8">
        <v>54.98</v>
      </c>
      <c r="E22" s="1"/>
    </row>
    <row r="23" spans="1:5" ht="16.5" thickBot="1" thickTop="1">
      <c r="A23" s="93"/>
      <c r="B23" s="7" t="s">
        <v>13</v>
      </c>
      <c r="C23" s="11">
        <v>11.58</v>
      </c>
      <c r="D23" s="8">
        <v>7.89</v>
      </c>
      <c r="E23" s="1"/>
    </row>
    <row r="24" spans="1:5" ht="16.5" thickBot="1" thickTop="1">
      <c r="A24" s="93"/>
      <c r="B24" s="7" t="s">
        <v>17</v>
      </c>
      <c r="C24" s="22" t="s">
        <v>16</v>
      </c>
      <c r="D24" s="23" t="s">
        <v>16</v>
      </c>
      <c r="E24" s="1"/>
    </row>
    <row r="25" spans="1:5" ht="16.5" thickBot="1" thickTop="1">
      <c r="A25" s="93"/>
      <c r="B25" s="7" t="s">
        <v>6</v>
      </c>
      <c r="C25" s="15">
        <f>C21*D3</f>
        <v>1692285</v>
      </c>
      <c r="D25" s="15">
        <f>D21*D3</f>
        <v>1951790</v>
      </c>
      <c r="E25" s="1"/>
    </row>
    <row r="26" spans="1:5" ht="16.5" thickBot="1" thickTop="1">
      <c r="A26" s="93"/>
      <c r="B26" s="7" t="s">
        <v>7</v>
      </c>
      <c r="C26" s="14"/>
      <c r="D26" s="14"/>
      <c r="E26" s="1"/>
    </row>
    <row r="27" spans="1:7" ht="13.5" thickTop="1">
      <c r="A27" s="3"/>
      <c r="G27" s="4"/>
    </row>
    <row r="28" spans="1:7" ht="12.75">
      <c r="A28" s="3"/>
      <c r="G28" s="4"/>
    </row>
    <row r="29" spans="1:7" ht="18" thickBot="1">
      <c r="A29" s="94" t="s">
        <v>12</v>
      </c>
      <c r="B29" s="94"/>
      <c r="C29" s="94"/>
      <c r="D29" s="94"/>
      <c r="E29" s="94"/>
      <c r="F29" s="94"/>
      <c r="G29" s="94"/>
    </row>
    <row r="30" spans="1:7" ht="18.75" thickBot="1" thickTop="1">
      <c r="A30" s="94" t="s">
        <v>0</v>
      </c>
      <c r="B30" s="94"/>
      <c r="C30" s="12" t="s">
        <v>1</v>
      </c>
      <c r="D30" s="12" t="s">
        <v>3</v>
      </c>
      <c r="E30" s="12" t="s">
        <v>3</v>
      </c>
      <c r="F30" s="12" t="s">
        <v>3</v>
      </c>
      <c r="G30" s="12" t="s">
        <v>3</v>
      </c>
    </row>
    <row r="31" spans="1:7" ht="16.5" thickBot="1" thickTop="1">
      <c r="A31" s="93" t="s">
        <v>8</v>
      </c>
      <c r="B31" s="7" t="s">
        <v>4</v>
      </c>
      <c r="C31" s="17">
        <v>17</v>
      </c>
      <c r="D31" s="17">
        <v>18</v>
      </c>
      <c r="E31" s="28">
        <v>19</v>
      </c>
      <c r="F31" s="17">
        <v>20</v>
      </c>
      <c r="G31" s="39">
        <v>21</v>
      </c>
    </row>
    <row r="32" spans="1:7" ht="16.5" thickBot="1" thickTop="1">
      <c r="A32" s="93"/>
      <c r="B32" s="7" t="s">
        <v>5</v>
      </c>
      <c r="C32" s="17">
        <v>68.22</v>
      </c>
      <c r="D32" s="17">
        <v>35.21</v>
      </c>
      <c r="E32" s="28">
        <v>37.74</v>
      </c>
      <c r="F32" s="17">
        <v>39.86</v>
      </c>
      <c r="G32" s="40">
        <v>29.58</v>
      </c>
    </row>
    <row r="33" spans="1:7" ht="16.5" thickBot="1" thickTop="1">
      <c r="A33" s="93"/>
      <c r="B33" s="7" t="s">
        <v>18</v>
      </c>
      <c r="C33" s="17">
        <f>C32+1.26</f>
        <v>69.48</v>
      </c>
      <c r="D33" s="17">
        <f>D32+1.26</f>
        <v>36.47</v>
      </c>
      <c r="E33" s="28">
        <f>E32+1.26</f>
        <v>39</v>
      </c>
      <c r="F33" s="17">
        <v>39.86</v>
      </c>
      <c r="G33" s="40">
        <f>G32+1.26</f>
        <v>30.84</v>
      </c>
    </row>
    <row r="34" spans="1:7" ht="16.5" thickBot="1" thickTop="1">
      <c r="A34" s="93"/>
      <c r="B34" s="7" t="s">
        <v>13</v>
      </c>
      <c r="C34" s="17">
        <v>11.55</v>
      </c>
      <c r="D34" s="17">
        <v>8.31</v>
      </c>
      <c r="E34" s="28">
        <v>10.31</v>
      </c>
      <c r="F34" s="17">
        <v>12.5</v>
      </c>
      <c r="G34" s="40">
        <v>7.35</v>
      </c>
    </row>
    <row r="35" spans="1:7" ht="16.5" thickBot="1" thickTop="1">
      <c r="A35" s="93"/>
      <c r="B35" s="7" t="s">
        <v>17</v>
      </c>
      <c r="C35" s="17">
        <v>4.22</v>
      </c>
      <c r="D35" s="17">
        <v>4.22</v>
      </c>
      <c r="E35" s="28">
        <v>4.22</v>
      </c>
      <c r="F35" s="20" t="s">
        <v>16</v>
      </c>
      <c r="G35" s="40">
        <v>4.22</v>
      </c>
    </row>
    <row r="36" spans="1:7" ht="16.5" thickBot="1" thickTop="1">
      <c r="A36" s="93"/>
      <c r="B36" s="7" t="s">
        <v>6</v>
      </c>
      <c r="C36" s="15">
        <f>(C32+1.26)*36000</f>
        <v>2501280</v>
      </c>
      <c r="D36" s="15">
        <f>(D32+1.26)*E3</f>
        <v>1367625</v>
      </c>
      <c r="E36" s="50"/>
      <c r="F36" s="79">
        <f>F32*F3</f>
        <v>1434960</v>
      </c>
      <c r="G36" s="41"/>
    </row>
    <row r="37" spans="1:7" ht="16.5" thickBot="1" thickTop="1">
      <c r="A37" s="93"/>
      <c r="B37" s="7" t="s">
        <v>7</v>
      </c>
      <c r="C37" s="14"/>
      <c r="D37" s="14"/>
      <c r="E37" s="34" t="s">
        <v>19</v>
      </c>
      <c r="F37" s="14"/>
      <c r="G37" s="42" t="s">
        <v>19</v>
      </c>
    </row>
    <row r="38" spans="1:7" ht="16.5" thickBot="1" thickTop="1">
      <c r="A38" s="93" t="s">
        <v>9</v>
      </c>
      <c r="B38" s="7" t="s">
        <v>4</v>
      </c>
      <c r="C38" s="17">
        <v>12</v>
      </c>
      <c r="D38" s="85">
        <v>13</v>
      </c>
      <c r="E38" s="43">
        <v>14</v>
      </c>
      <c r="F38" s="30">
        <v>15</v>
      </c>
      <c r="G38" s="106">
        <v>16</v>
      </c>
    </row>
    <row r="39" spans="1:7" ht="16.5" thickBot="1" thickTop="1">
      <c r="A39" s="93"/>
      <c r="B39" s="7" t="s">
        <v>5</v>
      </c>
      <c r="C39" s="17">
        <v>68.22</v>
      </c>
      <c r="D39" s="85">
        <v>35.21</v>
      </c>
      <c r="E39" s="51"/>
      <c r="F39" s="30">
        <v>39.86</v>
      </c>
      <c r="G39" s="106">
        <v>29.58</v>
      </c>
    </row>
    <row r="40" spans="1:7" ht="16.5" thickBot="1" thickTop="1">
      <c r="A40" s="93"/>
      <c r="B40" s="7" t="s">
        <v>18</v>
      </c>
      <c r="C40" s="17">
        <f>C39+1.26</f>
        <v>69.48</v>
      </c>
      <c r="D40" s="85">
        <f>D39+1.26</f>
        <v>36.47</v>
      </c>
      <c r="E40" s="51"/>
      <c r="F40" s="30">
        <v>39.86</v>
      </c>
      <c r="G40" s="106">
        <v>30.84</v>
      </c>
    </row>
    <row r="41" spans="1:7" ht="16.5" thickBot="1" thickTop="1">
      <c r="A41" s="93"/>
      <c r="B41" s="7" t="s">
        <v>13</v>
      </c>
      <c r="C41" s="17">
        <v>11.55</v>
      </c>
      <c r="D41" s="85">
        <v>8.31</v>
      </c>
      <c r="E41" s="51"/>
      <c r="F41" s="30">
        <v>12.5</v>
      </c>
      <c r="G41" s="106">
        <v>7.35</v>
      </c>
    </row>
    <row r="42" spans="1:7" ht="16.5" thickBot="1" thickTop="1">
      <c r="A42" s="93"/>
      <c r="B42" s="7" t="s">
        <v>17</v>
      </c>
      <c r="C42" s="17">
        <v>4.22</v>
      </c>
      <c r="D42" s="85">
        <v>4.22</v>
      </c>
      <c r="E42" s="51"/>
      <c r="F42" s="31" t="s">
        <v>16</v>
      </c>
      <c r="G42" s="106">
        <v>4.22</v>
      </c>
    </row>
    <row r="43" spans="1:7" ht="16.5" thickBot="1" thickTop="1">
      <c r="A43" s="93"/>
      <c r="B43" s="7" t="s">
        <v>6</v>
      </c>
      <c r="C43" s="15">
        <f>(C39+1.26)*36000</f>
        <v>2501280</v>
      </c>
      <c r="D43" s="86">
        <f>D40*E3</f>
        <v>1367625</v>
      </c>
      <c r="E43" s="51"/>
      <c r="F43" s="79">
        <f>F39*F3</f>
        <v>1434960</v>
      </c>
      <c r="G43" s="56">
        <f>G40*36500</f>
        <v>1125660</v>
      </c>
    </row>
    <row r="44" spans="1:7" ht="16.5" thickBot="1" thickTop="1">
      <c r="A44" s="93"/>
      <c r="B44" s="7" t="s">
        <v>7</v>
      </c>
      <c r="C44" s="14"/>
      <c r="D44" s="54"/>
      <c r="E44" s="52" t="s">
        <v>19</v>
      </c>
      <c r="F44" s="14"/>
      <c r="G44" s="55" t="s">
        <v>26</v>
      </c>
    </row>
    <row r="45" spans="1:7" ht="16.5" thickBot="1" thickTop="1">
      <c r="A45" s="93" t="s">
        <v>10</v>
      </c>
      <c r="B45" s="7" t="s">
        <v>4</v>
      </c>
      <c r="C45" s="17">
        <v>7</v>
      </c>
      <c r="D45" s="17">
        <v>8</v>
      </c>
      <c r="E45" s="32">
        <v>9</v>
      </c>
      <c r="F45" s="17">
        <v>10</v>
      </c>
      <c r="G45" s="28">
        <v>11</v>
      </c>
    </row>
    <row r="46" spans="1:7" ht="16.5" thickBot="1" thickTop="1">
      <c r="A46" s="93"/>
      <c r="B46" s="7" t="s">
        <v>5</v>
      </c>
      <c r="C46" s="17">
        <v>68.22</v>
      </c>
      <c r="D46" s="17">
        <v>35.21</v>
      </c>
      <c r="E46" s="17">
        <v>37.74</v>
      </c>
      <c r="F46" s="17">
        <v>39.86</v>
      </c>
      <c r="G46" s="28">
        <v>29.58</v>
      </c>
    </row>
    <row r="47" spans="1:7" ht="16.5" thickBot="1" thickTop="1">
      <c r="A47" s="93"/>
      <c r="B47" s="7" t="s">
        <v>18</v>
      </c>
      <c r="C47" s="17">
        <v>68.22</v>
      </c>
      <c r="D47" s="17">
        <v>35.21</v>
      </c>
      <c r="E47" s="17">
        <v>37.74</v>
      </c>
      <c r="F47" s="17">
        <v>39.86</v>
      </c>
      <c r="G47" s="28">
        <v>29.58</v>
      </c>
    </row>
    <row r="48" spans="1:7" ht="16.5" thickBot="1" thickTop="1">
      <c r="A48" s="93"/>
      <c r="B48" s="7" t="s">
        <v>13</v>
      </c>
      <c r="C48" s="17">
        <v>11.55</v>
      </c>
      <c r="D48" s="17">
        <v>8.31</v>
      </c>
      <c r="E48" s="17">
        <v>10.31</v>
      </c>
      <c r="F48" s="17">
        <v>12.5</v>
      </c>
      <c r="G48" s="28">
        <v>7.35</v>
      </c>
    </row>
    <row r="49" spans="1:7" ht="16.5" thickBot="1" thickTop="1">
      <c r="A49" s="93"/>
      <c r="B49" s="7" t="s">
        <v>17</v>
      </c>
      <c r="C49" s="20" t="s">
        <v>16</v>
      </c>
      <c r="D49" s="20" t="s">
        <v>16</v>
      </c>
      <c r="E49" s="20" t="s">
        <v>16</v>
      </c>
      <c r="F49" s="20" t="s">
        <v>16</v>
      </c>
      <c r="G49" s="75" t="s">
        <v>16</v>
      </c>
    </row>
    <row r="50" spans="1:7" ht="16.5" thickBot="1" thickTop="1">
      <c r="A50" s="93"/>
      <c r="B50" s="7" t="s">
        <v>6</v>
      </c>
      <c r="C50" s="15">
        <f>C46*34000</f>
        <v>2319480</v>
      </c>
      <c r="D50" s="15">
        <f>D46*D3</f>
        <v>1249955</v>
      </c>
      <c r="E50" s="15">
        <f>E46*D3</f>
        <v>1339770</v>
      </c>
      <c r="F50" s="15">
        <f>F46*D3</f>
        <v>1415030</v>
      </c>
      <c r="G50" s="50" t="s">
        <v>19</v>
      </c>
    </row>
    <row r="51" spans="1:7" ht="16.5" thickBot="1" thickTop="1">
      <c r="A51" s="93"/>
      <c r="B51" s="7" t="s">
        <v>7</v>
      </c>
      <c r="C51" s="14"/>
      <c r="D51" s="14"/>
      <c r="E51" s="14"/>
      <c r="F51" s="14"/>
      <c r="G51" s="14"/>
    </row>
    <row r="52" spans="1:7" ht="16.5" thickBot="1" thickTop="1">
      <c r="A52" s="26"/>
      <c r="B52" s="7"/>
      <c r="C52" s="14"/>
      <c r="D52" s="14"/>
      <c r="E52" s="14"/>
      <c r="F52" s="14"/>
      <c r="G52" s="14"/>
    </row>
    <row r="53" spans="1:7" ht="16.5" thickBot="1" thickTop="1">
      <c r="A53" s="26"/>
      <c r="B53" s="7"/>
      <c r="C53" s="14"/>
      <c r="D53" s="14"/>
      <c r="E53" s="14"/>
      <c r="F53" s="14"/>
      <c r="G53" s="14"/>
    </row>
    <row r="54" spans="1:7" ht="16.5" thickBot="1" thickTop="1">
      <c r="A54" s="26"/>
      <c r="B54" s="7"/>
      <c r="C54" s="14"/>
      <c r="D54" s="14"/>
      <c r="E54" s="14"/>
      <c r="F54" s="14"/>
      <c r="G54" s="14"/>
    </row>
    <row r="55" spans="1:7" ht="16.5" thickBot="1" thickTop="1">
      <c r="A55" s="26"/>
      <c r="B55" s="7"/>
      <c r="C55" s="14"/>
      <c r="D55" s="14"/>
      <c r="E55" s="14"/>
      <c r="F55" s="14"/>
      <c r="G55" s="14"/>
    </row>
    <row r="56" ht="13.5" thickTop="1"/>
    <row r="58" spans="1:8" ht="18" thickBot="1">
      <c r="A58" s="94" t="s">
        <v>14</v>
      </c>
      <c r="B58" s="94"/>
      <c r="C58" s="94"/>
      <c r="D58" s="94"/>
      <c r="E58" s="94"/>
      <c r="F58" s="94"/>
      <c r="G58" s="94"/>
      <c r="H58" s="99"/>
    </row>
    <row r="59" spans="1:8" ht="18.75" thickBot="1" thickTop="1">
      <c r="A59" s="94" t="s">
        <v>0</v>
      </c>
      <c r="B59" s="94"/>
      <c r="C59" s="12" t="s">
        <v>3</v>
      </c>
      <c r="D59" s="12" t="s">
        <v>3</v>
      </c>
      <c r="E59" s="12" t="s">
        <v>3</v>
      </c>
      <c r="F59" s="12" t="s">
        <v>3</v>
      </c>
      <c r="G59" s="12" t="s">
        <v>3</v>
      </c>
      <c r="H59" s="12" t="s">
        <v>3</v>
      </c>
    </row>
    <row r="60" spans="1:8" ht="16.5" thickBot="1" thickTop="1">
      <c r="A60" s="93" t="s">
        <v>8</v>
      </c>
      <c r="B60" s="7" t="s">
        <v>4</v>
      </c>
      <c r="C60" s="36">
        <v>34</v>
      </c>
      <c r="D60" s="17">
        <v>35</v>
      </c>
      <c r="E60" s="87">
        <v>36</v>
      </c>
      <c r="F60" s="28">
        <v>37</v>
      </c>
      <c r="G60" s="17">
        <v>38</v>
      </c>
      <c r="H60" s="28">
        <v>39</v>
      </c>
    </row>
    <row r="61" spans="1:8" ht="16.5" thickBot="1" thickTop="1">
      <c r="A61" s="93"/>
      <c r="B61" s="7" t="s">
        <v>5</v>
      </c>
      <c r="C61" s="36">
        <v>24.69</v>
      </c>
      <c r="D61" s="17">
        <v>39.32</v>
      </c>
      <c r="E61" s="87">
        <v>35.21</v>
      </c>
      <c r="F61" s="28">
        <v>37.74</v>
      </c>
      <c r="G61" s="17">
        <v>40.59</v>
      </c>
      <c r="H61" s="28">
        <v>29.58</v>
      </c>
    </row>
    <row r="62" spans="1:8" ht="16.5" thickBot="1" thickTop="1">
      <c r="A62" s="93"/>
      <c r="B62" s="7" t="s">
        <v>18</v>
      </c>
      <c r="C62" s="36">
        <f>C61+1.26</f>
        <v>25.950000000000003</v>
      </c>
      <c r="D62" s="17">
        <v>39.32</v>
      </c>
      <c r="E62" s="87">
        <f>E61+1.26</f>
        <v>36.47</v>
      </c>
      <c r="F62" s="28">
        <f>F61+1.26</f>
        <v>39</v>
      </c>
      <c r="G62" s="17">
        <f>G61+2.16</f>
        <v>42.75</v>
      </c>
      <c r="H62" s="28">
        <f>H61+1.21</f>
        <v>30.79</v>
      </c>
    </row>
    <row r="63" spans="1:8" ht="16.5" thickBot="1" thickTop="1">
      <c r="A63" s="93"/>
      <c r="B63" s="7" t="s">
        <v>13</v>
      </c>
      <c r="C63" s="36">
        <v>7.09</v>
      </c>
      <c r="D63" s="17">
        <v>10.28</v>
      </c>
      <c r="E63" s="87">
        <v>8.31</v>
      </c>
      <c r="F63" s="28">
        <v>10.31</v>
      </c>
      <c r="G63" s="17">
        <v>12.75</v>
      </c>
      <c r="H63" s="28">
        <v>7.35</v>
      </c>
    </row>
    <row r="64" spans="1:8" ht="16.5" thickBot="1" thickTop="1">
      <c r="A64" s="93"/>
      <c r="B64" s="7" t="s">
        <v>17</v>
      </c>
      <c r="C64" s="36">
        <v>4.22</v>
      </c>
      <c r="D64" s="20" t="s">
        <v>16</v>
      </c>
      <c r="E64" s="87">
        <v>4.22</v>
      </c>
      <c r="F64" s="28">
        <v>4.22</v>
      </c>
      <c r="G64" s="17">
        <v>7.21</v>
      </c>
      <c r="H64" s="28">
        <v>4.02</v>
      </c>
    </row>
    <row r="65" spans="1:8" ht="16.5" thickBot="1" thickTop="1">
      <c r="A65" s="93"/>
      <c r="B65" s="7" t="s">
        <v>6</v>
      </c>
      <c r="C65" s="37"/>
      <c r="D65" s="79">
        <f>D61*F3</f>
        <v>1415520</v>
      </c>
      <c r="E65" s="15">
        <f>E62*36500</f>
        <v>1331155</v>
      </c>
      <c r="F65" s="50"/>
      <c r="G65" s="15">
        <f>(G61+2.16)*E3</f>
        <v>1603125</v>
      </c>
      <c r="H65" s="50"/>
    </row>
    <row r="66" spans="1:8" ht="16.5" thickBot="1" thickTop="1">
      <c r="A66" s="93"/>
      <c r="B66" s="7" t="s">
        <v>7</v>
      </c>
      <c r="C66" s="38" t="s">
        <v>19</v>
      </c>
      <c r="D66" s="14"/>
      <c r="E66" s="14" t="s">
        <v>26</v>
      </c>
      <c r="F66" s="34" t="s">
        <v>19</v>
      </c>
      <c r="G66" s="14"/>
      <c r="H66" s="34" t="s">
        <v>19</v>
      </c>
    </row>
    <row r="67" spans="1:8" ht="16.5" thickBot="1" thickTop="1">
      <c r="A67" s="93" t="s">
        <v>9</v>
      </c>
      <c r="B67" s="18" t="s">
        <v>4</v>
      </c>
      <c r="C67" s="46">
        <v>28</v>
      </c>
      <c r="D67" s="19">
        <v>29</v>
      </c>
      <c r="E67" s="29">
        <v>30</v>
      </c>
      <c r="F67" s="29">
        <v>31</v>
      </c>
      <c r="G67" s="17">
        <v>32</v>
      </c>
      <c r="H67" s="28">
        <v>33</v>
      </c>
    </row>
    <row r="68" spans="1:8" ht="21" customHeight="1" thickBot="1" thickTop="1">
      <c r="A68" s="93"/>
      <c r="B68" s="18" t="s">
        <v>5</v>
      </c>
      <c r="C68" s="47">
        <v>24.69</v>
      </c>
      <c r="D68" s="19">
        <v>39.32</v>
      </c>
      <c r="E68" s="29">
        <v>35.21</v>
      </c>
      <c r="F68" s="29">
        <v>37.74</v>
      </c>
      <c r="G68" s="17">
        <v>40.59</v>
      </c>
      <c r="H68" s="28">
        <v>29.58</v>
      </c>
    </row>
    <row r="69" spans="1:8" ht="16.5" thickBot="1" thickTop="1">
      <c r="A69" s="93"/>
      <c r="B69" s="7" t="s">
        <v>18</v>
      </c>
      <c r="C69" s="47">
        <f>C68+1.26</f>
        <v>25.950000000000003</v>
      </c>
      <c r="D69" s="19">
        <v>39.32</v>
      </c>
      <c r="E69" s="29">
        <f>E68+1.26</f>
        <v>36.47</v>
      </c>
      <c r="F69" s="29">
        <f>F68+1.26</f>
        <v>39</v>
      </c>
      <c r="G69" s="17">
        <f>G68+2.16</f>
        <v>42.75</v>
      </c>
      <c r="H69" s="28">
        <f>H68+1.21</f>
        <v>30.79</v>
      </c>
    </row>
    <row r="70" spans="1:8" ht="16.5" thickBot="1" thickTop="1">
      <c r="A70" s="93"/>
      <c r="B70" s="18" t="s">
        <v>13</v>
      </c>
      <c r="C70" s="47">
        <v>7.09</v>
      </c>
      <c r="D70" s="19">
        <v>10.28</v>
      </c>
      <c r="E70" s="29">
        <v>8.31</v>
      </c>
      <c r="F70" s="29">
        <v>10.31</v>
      </c>
      <c r="G70" s="17">
        <v>12.75</v>
      </c>
      <c r="H70" s="57">
        <v>7.35</v>
      </c>
    </row>
    <row r="71" spans="1:8" ht="16.5" thickBot="1" thickTop="1">
      <c r="A71" s="93"/>
      <c r="B71" s="18" t="s">
        <v>17</v>
      </c>
      <c r="C71" s="48">
        <v>4.22</v>
      </c>
      <c r="D71" s="21" t="s">
        <v>16</v>
      </c>
      <c r="E71" s="29">
        <v>4.22</v>
      </c>
      <c r="F71" s="29">
        <v>4.22</v>
      </c>
      <c r="G71" s="24">
        <v>7.21</v>
      </c>
      <c r="H71" s="58">
        <v>4.02</v>
      </c>
    </row>
    <row r="72" spans="1:8" ht="16.5" thickBot="1" thickTop="1">
      <c r="A72" s="93"/>
      <c r="B72" s="18" t="s">
        <v>6</v>
      </c>
      <c r="C72" s="35"/>
      <c r="D72" s="79">
        <f>D68*F3</f>
        <v>1415520</v>
      </c>
      <c r="E72" s="53">
        <f>(E68+1.26)*E3</f>
        <v>1367625</v>
      </c>
      <c r="F72" s="77">
        <f>F69*E3</f>
        <v>1462500</v>
      </c>
      <c r="G72" s="15">
        <f>(G68+2.16)*E3</f>
        <v>1603125</v>
      </c>
      <c r="H72" s="59"/>
    </row>
    <row r="73" spans="1:8" ht="16.5" thickBot="1" thickTop="1">
      <c r="A73" s="93"/>
      <c r="B73" s="18" t="s">
        <v>7</v>
      </c>
      <c r="C73" s="49" t="s">
        <v>19</v>
      </c>
      <c r="D73" s="14"/>
      <c r="E73" s="54"/>
      <c r="F73" s="76"/>
      <c r="G73" s="14"/>
      <c r="H73" s="60" t="s">
        <v>19</v>
      </c>
    </row>
    <row r="74" spans="1:8" ht="16.5" thickBot="1" thickTop="1">
      <c r="A74" s="93" t="s">
        <v>10</v>
      </c>
      <c r="B74" s="7" t="s">
        <v>4</v>
      </c>
      <c r="C74" s="27">
        <v>22</v>
      </c>
      <c r="D74" s="17">
        <v>23</v>
      </c>
      <c r="E74" s="17">
        <v>24</v>
      </c>
      <c r="F74" s="17">
        <v>25</v>
      </c>
      <c r="G74" s="24">
        <v>26</v>
      </c>
      <c r="H74" s="43">
        <v>27</v>
      </c>
    </row>
    <row r="75" spans="1:8" ht="16.5" thickBot="1" thickTop="1">
      <c r="A75" s="93"/>
      <c r="B75" s="7" t="s">
        <v>5</v>
      </c>
      <c r="C75" s="28">
        <v>24.69</v>
      </c>
      <c r="D75" s="17">
        <v>39.32</v>
      </c>
      <c r="E75" s="17">
        <v>35.21</v>
      </c>
      <c r="F75" s="17">
        <v>37.74</v>
      </c>
      <c r="G75" s="24">
        <v>40.59</v>
      </c>
      <c r="H75" s="44"/>
    </row>
    <row r="76" spans="1:8" ht="16.5" thickBot="1" thickTop="1">
      <c r="A76" s="93"/>
      <c r="B76" s="7" t="s">
        <v>18</v>
      </c>
      <c r="C76" s="28">
        <v>24.69</v>
      </c>
      <c r="D76" s="17">
        <v>39.32</v>
      </c>
      <c r="E76" s="17">
        <v>35.21</v>
      </c>
      <c r="F76" s="17">
        <v>37.74</v>
      </c>
      <c r="G76" s="24">
        <v>40.59</v>
      </c>
      <c r="H76" s="44"/>
    </row>
    <row r="77" spans="1:8" ht="16.5" thickBot="1" thickTop="1">
      <c r="A77" s="93"/>
      <c r="B77" s="7" t="s">
        <v>13</v>
      </c>
      <c r="C77" s="28">
        <v>7.09</v>
      </c>
      <c r="D77" s="17">
        <v>10.28</v>
      </c>
      <c r="E77" s="17">
        <v>8.31</v>
      </c>
      <c r="F77" s="17">
        <v>10.31</v>
      </c>
      <c r="G77" s="24">
        <v>12.75</v>
      </c>
      <c r="H77" s="44"/>
    </row>
    <row r="78" spans="1:8" ht="16.5" thickBot="1" thickTop="1">
      <c r="A78" s="93"/>
      <c r="B78" s="7" t="s">
        <v>17</v>
      </c>
      <c r="C78" s="33" t="s">
        <v>16</v>
      </c>
      <c r="D78" s="20" t="s">
        <v>16</v>
      </c>
      <c r="E78" s="20" t="s">
        <v>16</v>
      </c>
      <c r="F78" s="20" t="s">
        <v>16</v>
      </c>
      <c r="G78" s="25" t="s">
        <v>16</v>
      </c>
      <c r="H78" s="44"/>
    </row>
    <row r="79" spans="1:8" ht="16.5" thickBot="1" thickTop="1">
      <c r="A79" s="93"/>
      <c r="B79" s="18" t="s">
        <v>6</v>
      </c>
      <c r="C79" s="35" t="s">
        <v>19</v>
      </c>
      <c r="D79" s="15">
        <f>D75*D3</f>
        <v>1395860</v>
      </c>
      <c r="E79" s="15">
        <f>E75*D3</f>
        <v>1249955</v>
      </c>
      <c r="F79" s="15">
        <f>F75*D3</f>
        <v>1339770</v>
      </c>
      <c r="G79" s="15">
        <f>G75*D3</f>
        <v>1440945.0000000002</v>
      </c>
      <c r="H79" s="44"/>
    </row>
    <row r="80" spans="1:8" ht="16.5" thickBot="1" thickTop="1">
      <c r="A80" s="93"/>
      <c r="B80" s="7" t="s">
        <v>7</v>
      </c>
      <c r="C80" s="14"/>
      <c r="D80" s="14"/>
      <c r="E80" s="14"/>
      <c r="F80" s="14"/>
      <c r="G80" s="14"/>
      <c r="H80" s="45" t="s">
        <v>19</v>
      </c>
    </row>
    <row r="81" ht="13.5" thickTop="1"/>
  </sheetData>
  <sheetProtection/>
  <protectedRanges>
    <protectedRange password="CD72" sqref="F74 F45" name="Диапазон1_1_1"/>
    <protectedRange password="CD72" sqref="D6 G45:G46 D74:E75 F34:G36 F31:G31 D48:G48 C64:D65 D77:F77 F75 D45:E46 F46 F63:H65 F60:H60 C71:H72 C60:D61 D63:E63 C31:D32 C34:D36 C41:G43 E32:G32 C38:G39 E61:H61 C67:H68 D70:H70 G74:H77 D50:G50 D79:F79 G79:H80" name="Диапазон1_3_1"/>
    <protectedRange password="CD72" sqref="D23:D25 D20:D21 D16:D18 D13:D14 D9:D11 D7" name="Диапазон1_21_1"/>
    <protectedRange password="CD72" sqref="C50 E64:E65 E60 E34:E36 C79 E31" name="Диапазон1_25_1"/>
    <protectedRange password="CD72" sqref="F51:F57 F80 C80 C6:C11 C51:C57 H27:H57 C13:C28" name="Диапазон1_1_1_1"/>
    <protectedRange password="CD72" sqref="C45:C49 C74:C78 C63 C70 D49:G49 D78:H78" name="Диапазон1_1_1_3"/>
  </protectedRanges>
  <mergeCells count="17">
    <mergeCell ref="A1:H1"/>
    <mergeCell ref="B3:C3"/>
    <mergeCell ref="A67:A73"/>
    <mergeCell ref="A74:A80"/>
    <mergeCell ref="A58:H58"/>
    <mergeCell ref="A20:A26"/>
    <mergeCell ref="A45:A51"/>
    <mergeCell ref="A59:B59"/>
    <mergeCell ref="A6:A12"/>
    <mergeCell ref="A60:A66"/>
    <mergeCell ref="A31:A37"/>
    <mergeCell ref="A13:A19"/>
    <mergeCell ref="A38:A44"/>
    <mergeCell ref="A4:D4"/>
    <mergeCell ref="A29:G29"/>
    <mergeCell ref="A5:B5"/>
    <mergeCell ref="A30:B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">
      <selection activeCell="N13" sqref="N13"/>
    </sheetView>
  </sheetViews>
  <sheetFormatPr defaultColWidth="9.140625" defaultRowHeight="12.75"/>
  <cols>
    <col min="1" max="1" width="6.421875" style="0" customWidth="1"/>
    <col min="2" max="2" width="12.140625" style="0" customWidth="1"/>
    <col min="3" max="3" width="15.421875" style="0" customWidth="1"/>
    <col min="4" max="6" width="15.7109375" style="0" bestFit="1" customWidth="1"/>
    <col min="7" max="7" width="16.57421875" style="0" customWidth="1"/>
    <col min="8" max="8" width="15.57421875" style="0" customWidth="1"/>
    <col min="9" max="9" width="20.00390625" style="0" customWidth="1"/>
  </cols>
  <sheetData>
    <row r="1" spans="1:9" ht="68.25" customHeight="1" thickBot="1">
      <c r="A1" s="104" t="s">
        <v>24</v>
      </c>
      <c r="B1" s="104"/>
      <c r="C1" s="104"/>
      <c r="D1" s="104"/>
      <c r="E1" s="104"/>
      <c r="F1" s="104"/>
      <c r="G1" s="104"/>
      <c r="H1" s="104"/>
      <c r="I1" s="105"/>
    </row>
    <row r="2" spans="1:9" ht="20.25" customHeight="1" thickTop="1">
      <c r="A2" s="13"/>
      <c r="B2" s="74" t="s">
        <v>15</v>
      </c>
      <c r="C2" s="74"/>
      <c r="D2" s="74"/>
      <c r="E2" s="74"/>
      <c r="F2" s="73"/>
      <c r="G2" s="5"/>
      <c r="H2" s="5"/>
      <c r="I2" s="73"/>
    </row>
    <row r="3" spans="1:9" ht="35.25" customHeight="1">
      <c r="A3" s="15"/>
      <c r="B3" s="102" t="s">
        <v>21</v>
      </c>
      <c r="C3" s="103"/>
      <c r="D3" s="74">
        <v>37500</v>
      </c>
      <c r="E3" s="74">
        <v>38000</v>
      </c>
      <c r="F3" s="73"/>
      <c r="G3" s="5"/>
      <c r="H3" s="5"/>
      <c r="I3" s="73"/>
    </row>
    <row r="4" spans="1:9" ht="17.25">
      <c r="A4" s="100" t="s">
        <v>11</v>
      </c>
      <c r="B4" s="100"/>
      <c r="C4" s="100"/>
      <c r="D4" s="100"/>
      <c r="E4" s="101"/>
      <c r="F4" s="101"/>
      <c r="G4" s="101"/>
      <c r="H4" s="101"/>
      <c r="I4" s="101"/>
    </row>
    <row r="5" spans="1:9" ht="12" customHeight="1" thickBot="1">
      <c r="A5" s="94" t="s">
        <v>0</v>
      </c>
      <c r="B5" s="94"/>
      <c r="C5" s="62" t="s">
        <v>3</v>
      </c>
      <c r="D5" s="62" t="s">
        <v>1</v>
      </c>
      <c r="E5" s="62" t="s">
        <v>3</v>
      </c>
      <c r="F5" s="62" t="s">
        <v>3</v>
      </c>
      <c r="G5" s="62" t="s">
        <v>3</v>
      </c>
      <c r="H5" s="62" t="s">
        <v>2</v>
      </c>
      <c r="I5" s="62" t="s">
        <v>3</v>
      </c>
    </row>
    <row r="6" spans="1:9" ht="16.5" thickBot="1" thickTop="1">
      <c r="A6" s="93" t="s">
        <v>8</v>
      </c>
      <c r="B6" s="18" t="s">
        <v>4</v>
      </c>
      <c r="C6" s="70">
        <v>15</v>
      </c>
      <c r="D6" s="70">
        <v>16</v>
      </c>
      <c r="E6" s="70">
        <v>17</v>
      </c>
      <c r="F6" s="70">
        <v>18</v>
      </c>
      <c r="G6" s="70">
        <v>19</v>
      </c>
      <c r="H6" s="70">
        <v>20</v>
      </c>
      <c r="I6" s="70">
        <v>21</v>
      </c>
    </row>
    <row r="7" spans="1:9" ht="16.5" thickBot="1" thickTop="1">
      <c r="A7" s="93"/>
      <c r="B7" s="18" t="s">
        <v>5</v>
      </c>
      <c r="C7" s="68">
        <v>30.26</v>
      </c>
      <c r="D7" s="68">
        <v>72.14</v>
      </c>
      <c r="E7" s="68">
        <v>30.26</v>
      </c>
      <c r="F7" s="68">
        <v>30.26</v>
      </c>
      <c r="G7" s="68">
        <v>30.26</v>
      </c>
      <c r="H7" s="68">
        <v>48.63</v>
      </c>
      <c r="I7" s="68">
        <v>30.26</v>
      </c>
    </row>
    <row r="8" spans="1:9" ht="16.5" customHeight="1" thickBot="1" thickTop="1">
      <c r="A8" s="93"/>
      <c r="B8" s="18" t="s">
        <v>18</v>
      </c>
      <c r="C8" s="68">
        <f>C7+1.25</f>
        <v>31.51</v>
      </c>
      <c r="D8" s="68">
        <f>D7+5.08</f>
        <v>77.22</v>
      </c>
      <c r="E8" s="68">
        <f>E7+0.88</f>
        <v>31.14</v>
      </c>
      <c r="F8" s="68">
        <f>F7+0.88</f>
        <v>31.14</v>
      </c>
      <c r="G8" s="68">
        <f>G7+0.88</f>
        <v>31.14</v>
      </c>
      <c r="H8" s="68">
        <f>H7+3.36</f>
        <v>51.99</v>
      </c>
      <c r="I8" s="68">
        <f>I7+1.25</f>
        <v>31.51</v>
      </c>
    </row>
    <row r="9" spans="1:9" ht="16.5" thickBot="1" thickTop="1">
      <c r="A9" s="93"/>
      <c r="B9" s="18" t="s">
        <v>13</v>
      </c>
      <c r="C9" s="65">
        <v>8.5</v>
      </c>
      <c r="D9" s="68">
        <v>10.36</v>
      </c>
      <c r="E9" s="68">
        <v>8.5</v>
      </c>
      <c r="F9" s="68">
        <v>8.5</v>
      </c>
      <c r="G9" s="68">
        <v>8.5</v>
      </c>
      <c r="H9" s="68">
        <v>11.92</v>
      </c>
      <c r="I9" s="68">
        <v>8.5</v>
      </c>
    </row>
    <row r="10" spans="1:9" ht="16.5" thickBot="1" thickTop="1">
      <c r="A10" s="93"/>
      <c r="B10" s="18" t="s">
        <v>17</v>
      </c>
      <c r="C10" s="68">
        <v>2.5</v>
      </c>
      <c r="D10" s="68">
        <v>10.16</v>
      </c>
      <c r="E10" s="68">
        <v>2.93</v>
      </c>
      <c r="F10" s="68">
        <v>2.93</v>
      </c>
      <c r="G10" s="68">
        <v>2.93</v>
      </c>
      <c r="H10" s="68">
        <v>6.72</v>
      </c>
      <c r="I10" s="68">
        <v>2.5</v>
      </c>
    </row>
    <row r="11" spans="1:9" ht="16.5" thickBot="1" thickTop="1">
      <c r="A11" s="93"/>
      <c r="B11" s="18" t="s">
        <v>6</v>
      </c>
      <c r="C11" s="61">
        <f>C8*E3</f>
        <v>1197380</v>
      </c>
      <c r="D11" s="61">
        <f>D8*E3</f>
        <v>2934360</v>
      </c>
      <c r="E11" s="61">
        <f>E8*E3</f>
        <v>1183320</v>
      </c>
      <c r="F11" s="61">
        <f>F8*E3</f>
        <v>1183320</v>
      </c>
      <c r="G11" s="61">
        <f>G8*E3</f>
        <v>1183320</v>
      </c>
      <c r="H11" s="61">
        <f>H8*E3</f>
        <v>1975620</v>
      </c>
      <c r="I11" s="61">
        <f>I8*E3</f>
        <v>1197380</v>
      </c>
    </row>
    <row r="12" spans="1:9" ht="16.5" thickBot="1" thickTop="1">
      <c r="A12" s="93"/>
      <c r="B12" s="18" t="s">
        <v>7</v>
      </c>
      <c r="C12" s="14" t="s">
        <v>22</v>
      </c>
      <c r="D12" s="64" t="s">
        <v>22</v>
      </c>
      <c r="E12" s="64"/>
      <c r="F12" s="64"/>
      <c r="G12" s="64"/>
      <c r="H12" s="64" t="s">
        <v>23</v>
      </c>
      <c r="I12" s="14" t="s">
        <v>22</v>
      </c>
    </row>
    <row r="13" spans="1:9" ht="16.5" thickBot="1" thickTop="1">
      <c r="A13" s="93" t="s">
        <v>9</v>
      </c>
      <c r="B13" s="18" t="s">
        <v>4</v>
      </c>
      <c r="C13" s="90">
        <v>8</v>
      </c>
      <c r="D13" s="70">
        <v>9</v>
      </c>
      <c r="E13" s="70">
        <v>10</v>
      </c>
      <c r="F13" s="70">
        <v>11</v>
      </c>
      <c r="G13" s="70">
        <v>12</v>
      </c>
      <c r="H13" s="70">
        <v>13</v>
      </c>
      <c r="I13" s="70">
        <v>14</v>
      </c>
    </row>
    <row r="14" spans="1:9" ht="16.5" thickBot="1" thickTop="1">
      <c r="A14" s="93"/>
      <c r="B14" s="18" t="s">
        <v>5</v>
      </c>
      <c r="C14" s="91">
        <v>30.26</v>
      </c>
      <c r="D14" s="68">
        <v>72.14</v>
      </c>
      <c r="E14" s="68">
        <v>30.26</v>
      </c>
      <c r="F14" s="68">
        <v>30.26</v>
      </c>
      <c r="G14" s="68">
        <v>30.26</v>
      </c>
      <c r="H14" s="68">
        <v>48.63</v>
      </c>
      <c r="I14" s="68">
        <v>30.26</v>
      </c>
    </row>
    <row r="15" spans="1:9" ht="16.5" customHeight="1" thickBot="1" thickTop="1">
      <c r="A15" s="93"/>
      <c r="B15" s="18" t="s">
        <v>18</v>
      </c>
      <c r="C15" s="91">
        <f>C14+1.25</f>
        <v>31.51</v>
      </c>
      <c r="D15" s="68">
        <f>D14+5.08</f>
        <v>77.22</v>
      </c>
      <c r="E15" s="68">
        <f>E14+0.88</f>
        <v>31.14</v>
      </c>
      <c r="F15" s="68">
        <f>F14+0.88</f>
        <v>31.14</v>
      </c>
      <c r="G15" s="68">
        <f>G14+0.88</f>
        <v>31.14</v>
      </c>
      <c r="H15" s="68">
        <f>H14+3.36</f>
        <v>51.99</v>
      </c>
      <c r="I15" s="68">
        <f>I14+1.25</f>
        <v>31.51</v>
      </c>
    </row>
    <row r="16" spans="1:9" ht="16.5" thickBot="1" thickTop="1">
      <c r="A16" s="93"/>
      <c r="B16" s="18" t="s">
        <v>13</v>
      </c>
      <c r="C16" s="92">
        <v>8.5</v>
      </c>
      <c r="D16" s="68">
        <v>10.36</v>
      </c>
      <c r="E16" s="68">
        <v>8.5</v>
      </c>
      <c r="F16" s="68">
        <v>8.5</v>
      </c>
      <c r="G16" s="68">
        <v>8.5</v>
      </c>
      <c r="H16" s="68">
        <v>11.92</v>
      </c>
      <c r="I16" s="68">
        <v>8.5</v>
      </c>
    </row>
    <row r="17" spans="1:9" ht="16.5" thickBot="1" thickTop="1">
      <c r="A17" s="93"/>
      <c r="B17" s="18" t="s">
        <v>17</v>
      </c>
      <c r="C17" s="91">
        <v>2.5</v>
      </c>
      <c r="D17" s="68">
        <v>10.16</v>
      </c>
      <c r="E17" s="68">
        <v>2.93</v>
      </c>
      <c r="F17" s="68">
        <v>2.93</v>
      </c>
      <c r="G17" s="68">
        <v>2.93</v>
      </c>
      <c r="H17" s="68">
        <v>6.72</v>
      </c>
      <c r="I17" s="68">
        <v>2.5</v>
      </c>
    </row>
    <row r="18" spans="1:9" ht="16.5" thickBot="1" thickTop="1">
      <c r="A18" s="93"/>
      <c r="B18" s="18" t="s">
        <v>6</v>
      </c>
      <c r="C18" s="61">
        <f>C15*E3</f>
        <v>1197380</v>
      </c>
      <c r="D18" s="61">
        <f>D15*E3</f>
        <v>2934360</v>
      </c>
      <c r="E18" s="61">
        <f>E15*E3</f>
        <v>1183320</v>
      </c>
      <c r="F18" s="61">
        <f>F15*E3</f>
        <v>1183320</v>
      </c>
      <c r="G18" s="61">
        <f>G15*E3</f>
        <v>1183320</v>
      </c>
      <c r="H18" s="61">
        <f>H15*E3</f>
        <v>1975620</v>
      </c>
      <c r="I18" s="61">
        <f>I15*E3</f>
        <v>1197380</v>
      </c>
    </row>
    <row r="19" spans="1:9" ht="16.5" thickBot="1" thickTop="1">
      <c r="A19" s="93"/>
      <c r="B19" s="18" t="s">
        <v>7</v>
      </c>
      <c r="C19" s="14" t="s">
        <v>22</v>
      </c>
      <c r="D19" s="63" t="s">
        <v>22</v>
      </c>
      <c r="E19" s="63"/>
      <c r="F19" s="63"/>
      <c r="G19" s="63"/>
      <c r="H19" s="63" t="s">
        <v>23</v>
      </c>
      <c r="I19" s="14" t="s">
        <v>22</v>
      </c>
    </row>
    <row r="20" spans="1:9" ht="16.5" thickBot="1" thickTop="1">
      <c r="A20" s="26"/>
      <c r="B20" s="18"/>
      <c r="C20" s="14" t="s">
        <v>27</v>
      </c>
      <c r="D20" s="63"/>
      <c r="E20" s="63"/>
      <c r="F20" s="63"/>
      <c r="G20" s="63"/>
      <c r="H20" s="63"/>
      <c r="I20" s="14"/>
    </row>
    <row r="21" spans="1:9" ht="16.5" thickBot="1" thickTop="1">
      <c r="A21" s="93" t="s">
        <v>10</v>
      </c>
      <c r="B21" s="18" t="s">
        <v>4</v>
      </c>
      <c r="C21" s="71">
        <v>1</v>
      </c>
      <c r="D21" s="72">
        <v>2</v>
      </c>
      <c r="E21" s="71">
        <v>3</v>
      </c>
      <c r="F21" s="72">
        <v>4</v>
      </c>
      <c r="G21" s="71">
        <v>5</v>
      </c>
      <c r="H21" s="72">
        <v>6</v>
      </c>
      <c r="I21" s="71">
        <v>7</v>
      </c>
    </row>
    <row r="22" spans="1:9" ht="16.5" thickBot="1" thickTop="1">
      <c r="A22" s="93"/>
      <c r="B22" s="18" t="s">
        <v>5</v>
      </c>
      <c r="C22" s="65">
        <v>30.26</v>
      </c>
      <c r="D22" s="66">
        <v>72.14</v>
      </c>
      <c r="E22" s="65">
        <v>30.26</v>
      </c>
      <c r="F22" s="65">
        <v>30.26</v>
      </c>
      <c r="G22" s="65">
        <v>30.26</v>
      </c>
      <c r="H22" s="66">
        <v>48.63</v>
      </c>
      <c r="I22" s="65">
        <v>30.26</v>
      </c>
    </row>
    <row r="23" spans="1:9" ht="16.5" customHeight="1" thickBot="1" thickTop="1">
      <c r="A23" s="93"/>
      <c r="B23" s="18" t="s">
        <v>18</v>
      </c>
      <c r="C23" s="65">
        <f>C22+1.25</f>
        <v>31.51</v>
      </c>
      <c r="D23" s="66">
        <f>D22+2.54</f>
        <v>74.68</v>
      </c>
      <c r="E23" s="65">
        <f>E22+0.88</f>
        <v>31.14</v>
      </c>
      <c r="F23" s="69">
        <f>F22+0.88</f>
        <v>31.14</v>
      </c>
      <c r="G23" s="65">
        <f>G22+0.88</f>
        <v>31.14</v>
      </c>
      <c r="H23" s="66">
        <f>H22+3.36</f>
        <v>51.99</v>
      </c>
      <c r="I23" s="65">
        <f>I22+1.25</f>
        <v>31.51</v>
      </c>
    </row>
    <row r="24" spans="1:9" ht="16.5" thickBot="1" thickTop="1">
      <c r="A24" s="93"/>
      <c r="B24" s="18" t="s">
        <v>13</v>
      </c>
      <c r="C24" s="65">
        <v>8.5</v>
      </c>
      <c r="D24" s="66">
        <v>10.36</v>
      </c>
      <c r="E24" s="65">
        <v>8.5</v>
      </c>
      <c r="F24" s="66">
        <v>8.5</v>
      </c>
      <c r="G24" s="65">
        <v>8.5</v>
      </c>
      <c r="H24" s="66">
        <v>11.92</v>
      </c>
      <c r="I24" s="65">
        <v>8.5</v>
      </c>
    </row>
    <row r="25" spans="1:9" ht="16.5" thickBot="1" thickTop="1">
      <c r="A25" s="93"/>
      <c r="B25" s="81" t="s">
        <v>17</v>
      </c>
      <c r="C25" s="82">
        <v>2.5</v>
      </c>
      <c r="D25" s="83">
        <v>5.08</v>
      </c>
      <c r="E25" s="82">
        <v>2.93</v>
      </c>
      <c r="F25" s="83">
        <v>2.93</v>
      </c>
      <c r="G25" s="82">
        <v>2.93</v>
      </c>
      <c r="H25" s="83">
        <v>6.72</v>
      </c>
      <c r="I25" s="82">
        <v>2.5</v>
      </c>
    </row>
    <row r="26" spans="1:9" ht="16.5" thickBot="1" thickTop="1">
      <c r="A26" s="93"/>
      <c r="B26" s="84" t="s">
        <v>6</v>
      </c>
      <c r="C26" s="67">
        <f>C23*D3</f>
        <v>1181625</v>
      </c>
      <c r="D26" s="67">
        <f>D23*D3</f>
        <v>2800500.0000000005</v>
      </c>
      <c r="E26" s="67">
        <f>E23*D3</f>
        <v>1167750</v>
      </c>
      <c r="F26" s="67">
        <f>F23*D3</f>
        <v>1167750</v>
      </c>
      <c r="G26" s="67">
        <f>G23*D3</f>
        <v>1167750</v>
      </c>
      <c r="H26" s="67">
        <f>H23*D3</f>
        <v>1949625</v>
      </c>
      <c r="I26" s="67">
        <f>I23*D3</f>
        <v>1181625</v>
      </c>
    </row>
    <row r="27" spans="1:9" ht="16.5" thickBot="1" thickTop="1">
      <c r="A27" s="93"/>
      <c r="B27" s="84" t="s">
        <v>7</v>
      </c>
      <c r="C27" s="63" t="s">
        <v>22</v>
      </c>
      <c r="D27" s="63" t="s">
        <v>22</v>
      </c>
      <c r="E27" s="63"/>
      <c r="F27" s="63"/>
      <c r="G27" s="63"/>
      <c r="H27" s="63" t="s">
        <v>23</v>
      </c>
      <c r="I27" s="63" t="s">
        <v>22</v>
      </c>
    </row>
    <row r="28" spans="1:7" ht="13.5" thickTop="1">
      <c r="A28" s="3"/>
      <c r="G28" s="4"/>
    </row>
    <row r="29" spans="1:7" ht="18" thickBot="1">
      <c r="A29" s="94" t="s">
        <v>12</v>
      </c>
      <c r="B29" s="94"/>
      <c r="C29" s="94"/>
      <c r="D29" s="94"/>
      <c r="E29" s="94"/>
      <c r="F29" s="94"/>
      <c r="G29" s="94"/>
    </row>
    <row r="30" ht="13.5" thickTop="1"/>
    <row r="31" spans="1:9" ht="15.75" thickBot="1">
      <c r="A31" s="93" t="s">
        <v>8</v>
      </c>
      <c r="B31" s="18" t="s">
        <v>4</v>
      </c>
      <c r="C31" s="70">
        <v>36</v>
      </c>
      <c r="D31" s="70">
        <v>37</v>
      </c>
      <c r="E31" s="70">
        <v>38</v>
      </c>
      <c r="F31" s="70">
        <v>39</v>
      </c>
      <c r="G31" s="70">
        <v>40</v>
      </c>
      <c r="H31" s="70">
        <v>41</v>
      </c>
      <c r="I31" s="70">
        <v>42</v>
      </c>
    </row>
    <row r="32" spans="1:9" ht="16.5" thickBot="1" thickTop="1">
      <c r="A32" s="93"/>
      <c r="B32" s="18" t="s">
        <v>5</v>
      </c>
      <c r="C32" s="68">
        <v>30.26</v>
      </c>
      <c r="D32" s="68">
        <v>72.14</v>
      </c>
      <c r="E32" s="68">
        <v>30.26</v>
      </c>
      <c r="F32" s="68">
        <v>30.26</v>
      </c>
      <c r="G32" s="68">
        <v>30.26</v>
      </c>
      <c r="H32" s="68">
        <v>48.63</v>
      </c>
      <c r="I32" s="68">
        <v>30.26</v>
      </c>
    </row>
    <row r="33" spans="1:9" ht="15.75" customHeight="1" thickBot="1" thickTop="1">
      <c r="A33" s="93"/>
      <c r="B33" s="18" t="s">
        <v>18</v>
      </c>
      <c r="C33" s="68">
        <f>C32+1.25</f>
        <v>31.51</v>
      </c>
      <c r="D33" s="68">
        <f>D32+5.08</f>
        <v>77.22</v>
      </c>
      <c r="E33" s="68">
        <f>E32+0.88</f>
        <v>31.14</v>
      </c>
      <c r="F33" s="68">
        <f>F32+0.88</f>
        <v>31.14</v>
      </c>
      <c r="G33" s="68">
        <f>G32+0.88</f>
        <v>31.14</v>
      </c>
      <c r="H33" s="68">
        <f>H32+3.36</f>
        <v>51.99</v>
      </c>
      <c r="I33" s="68">
        <f>I32+1.25</f>
        <v>31.51</v>
      </c>
    </row>
    <row r="34" spans="1:9" ht="16.5" thickBot="1" thickTop="1">
      <c r="A34" s="93"/>
      <c r="B34" s="18" t="s">
        <v>13</v>
      </c>
      <c r="C34" s="65">
        <v>8.5</v>
      </c>
      <c r="D34" s="68">
        <v>10.36</v>
      </c>
      <c r="E34" s="68">
        <v>8.5</v>
      </c>
      <c r="F34" s="68">
        <v>8.5</v>
      </c>
      <c r="G34" s="68">
        <v>8.5</v>
      </c>
      <c r="H34" s="68">
        <v>11.92</v>
      </c>
      <c r="I34" s="68">
        <v>8.5</v>
      </c>
    </row>
    <row r="35" spans="1:9" ht="16.5" thickBot="1" thickTop="1">
      <c r="A35" s="93"/>
      <c r="B35" s="18" t="s">
        <v>17</v>
      </c>
      <c r="C35" s="68">
        <v>2.5</v>
      </c>
      <c r="D35" s="68">
        <v>10.16</v>
      </c>
      <c r="E35" s="68">
        <v>2.93</v>
      </c>
      <c r="F35" s="68">
        <v>2.93</v>
      </c>
      <c r="G35" s="68">
        <v>2.93</v>
      </c>
      <c r="H35" s="68">
        <v>6.72</v>
      </c>
      <c r="I35" s="68">
        <v>2.5</v>
      </c>
    </row>
    <row r="36" spans="1:9" ht="16.5" thickBot="1" thickTop="1">
      <c r="A36" s="93"/>
      <c r="B36" s="18" t="s">
        <v>6</v>
      </c>
      <c r="C36" s="61">
        <f>C33*E3</f>
        <v>1197380</v>
      </c>
      <c r="D36" s="61">
        <f>D33*E3</f>
        <v>2934360</v>
      </c>
      <c r="E36" s="61">
        <f>E33*E3</f>
        <v>1183320</v>
      </c>
      <c r="F36" s="61">
        <f>F33*E3</f>
        <v>1183320</v>
      </c>
      <c r="G36" s="61">
        <f>G33*E3</f>
        <v>1183320</v>
      </c>
      <c r="H36" s="61">
        <f>H33*E3</f>
        <v>1975620</v>
      </c>
      <c r="I36" s="61">
        <f>I33*E3</f>
        <v>1197380</v>
      </c>
    </row>
    <row r="37" spans="1:9" ht="16.5" thickBot="1" thickTop="1">
      <c r="A37" s="93"/>
      <c r="B37" s="18" t="s">
        <v>7</v>
      </c>
      <c r="C37" s="63" t="s">
        <v>22</v>
      </c>
      <c r="D37" s="64" t="s">
        <v>22</v>
      </c>
      <c r="E37" s="64"/>
      <c r="F37" s="64"/>
      <c r="G37" s="64"/>
      <c r="H37" s="64" t="s">
        <v>23</v>
      </c>
      <c r="I37" s="64" t="s">
        <v>22</v>
      </c>
    </row>
    <row r="38" spans="1:9" ht="16.5" thickBot="1" thickTop="1">
      <c r="A38" s="93" t="s">
        <v>9</v>
      </c>
      <c r="B38" s="18" t="s">
        <v>4</v>
      </c>
      <c r="C38" s="90">
        <v>29</v>
      </c>
      <c r="D38" s="70">
        <v>30</v>
      </c>
      <c r="E38" s="88">
        <v>31</v>
      </c>
      <c r="F38" s="70">
        <v>32</v>
      </c>
      <c r="G38" s="70">
        <v>33</v>
      </c>
      <c r="H38" s="70">
        <v>34</v>
      </c>
      <c r="I38" s="70">
        <v>35</v>
      </c>
    </row>
    <row r="39" spans="1:9" ht="16.5" thickBot="1" thickTop="1">
      <c r="A39" s="93"/>
      <c r="B39" s="18" t="s">
        <v>5</v>
      </c>
      <c r="C39" s="91">
        <v>30.26</v>
      </c>
      <c r="D39" s="68">
        <v>72.14</v>
      </c>
      <c r="E39" s="89">
        <v>30.26</v>
      </c>
      <c r="F39" s="68">
        <v>30.26</v>
      </c>
      <c r="G39" s="68">
        <v>30.26</v>
      </c>
      <c r="H39" s="68">
        <v>48.63</v>
      </c>
      <c r="I39" s="68">
        <v>30.26</v>
      </c>
    </row>
    <row r="40" spans="1:9" ht="16.5" customHeight="1" thickBot="1" thickTop="1">
      <c r="A40" s="93"/>
      <c r="B40" s="18" t="s">
        <v>18</v>
      </c>
      <c r="C40" s="91">
        <f>C39+1.25</f>
        <v>31.51</v>
      </c>
      <c r="D40" s="68">
        <f>D39+5.08</f>
        <v>77.22</v>
      </c>
      <c r="E40" s="89">
        <f>E39+0.88</f>
        <v>31.14</v>
      </c>
      <c r="F40" s="68">
        <f>F39+0.88</f>
        <v>31.14</v>
      </c>
      <c r="G40" s="68">
        <f>G39+0.88</f>
        <v>31.14</v>
      </c>
      <c r="H40" s="68">
        <f>H39+3.36</f>
        <v>51.99</v>
      </c>
      <c r="I40" s="68">
        <f>I39+1.25</f>
        <v>31.51</v>
      </c>
    </row>
    <row r="41" spans="1:9" ht="16.5" thickBot="1" thickTop="1">
      <c r="A41" s="93"/>
      <c r="B41" s="18" t="s">
        <v>13</v>
      </c>
      <c r="C41" s="92">
        <v>8.5</v>
      </c>
      <c r="D41" s="68">
        <v>10.36</v>
      </c>
      <c r="E41" s="89">
        <v>8.5</v>
      </c>
      <c r="F41" s="68">
        <v>8.5</v>
      </c>
      <c r="G41" s="68">
        <v>8.5</v>
      </c>
      <c r="H41" s="68">
        <v>11.92</v>
      </c>
      <c r="I41" s="68">
        <v>8.5</v>
      </c>
    </row>
    <row r="42" spans="1:9" ht="16.5" thickBot="1" thickTop="1">
      <c r="A42" s="93"/>
      <c r="B42" s="18" t="s">
        <v>17</v>
      </c>
      <c r="C42" s="91">
        <v>2.5</v>
      </c>
      <c r="D42" s="68">
        <v>10.16</v>
      </c>
      <c r="E42" s="89">
        <v>2.93</v>
      </c>
      <c r="F42" s="68">
        <v>2.93</v>
      </c>
      <c r="G42" s="68">
        <v>2.93</v>
      </c>
      <c r="H42" s="68">
        <v>6.72</v>
      </c>
      <c r="I42" s="68">
        <v>2.5</v>
      </c>
    </row>
    <row r="43" spans="1:9" ht="16.5" thickBot="1" thickTop="1">
      <c r="A43" s="93"/>
      <c r="B43" s="18" t="s">
        <v>6</v>
      </c>
      <c r="C43" s="61">
        <f>C40*E3</f>
        <v>1197380</v>
      </c>
      <c r="D43" s="61">
        <f>D40*E3</f>
        <v>2934360</v>
      </c>
      <c r="E43" s="61">
        <f>E40*E3</f>
        <v>1183320</v>
      </c>
      <c r="F43" s="61">
        <f>F40*E3</f>
        <v>1183320</v>
      </c>
      <c r="G43" s="61">
        <f>G40*E3</f>
        <v>1183320</v>
      </c>
      <c r="H43" s="61">
        <f>H40*E3</f>
        <v>1975620</v>
      </c>
      <c r="I43" s="61">
        <f>I40*E3</f>
        <v>1197380</v>
      </c>
    </row>
    <row r="44" spans="1:9" ht="16.5" thickBot="1" thickTop="1">
      <c r="A44" s="93"/>
      <c r="B44" s="18" t="s">
        <v>7</v>
      </c>
      <c r="C44" s="63" t="s">
        <v>22</v>
      </c>
      <c r="D44" s="63" t="s">
        <v>22</v>
      </c>
      <c r="E44" s="63"/>
      <c r="F44" s="63"/>
      <c r="G44" s="63"/>
      <c r="H44" s="63" t="s">
        <v>23</v>
      </c>
      <c r="I44" s="63" t="s">
        <v>22</v>
      </c>
    </row>
    <row r="45" spans="1:9" ht="16.5" thickBot="1" thickTop="1">
      <c r="A45" s="26"/>
      <c r="B45" s="18"/>
      <c r="C45" s="63" t="s">
        <v>27</v>
      </c>
      <c r="D45" s="63"/>
      <c r="E45" s="63"/>
      <c r="F45" s="63"/>
      <c r="G45" s="63"/>
      <c r="H45" s="63"/>
      <c r="I45" s="63"/>
    </row>
    <row r="46" spans="1:9" ht="16.5" thickBot="1" thickTop="1">
      <c r="A46" s="93" t="s">
        <v>10</v>
      </c>
      <c r="B46" s="18" t="s">
        <v>4</v>
      </c>
      <c r="C46" s="71">
        <v>22</v>
      </c>
      <c r="D46" s="72">
        <v>23</v>
      </c>
      <c r="E46" s="71">
        <v>24</v>
      </c>
      <c r="F46" s="72">
        <v>25</v>
      </c>
      <c r="G46" s="71">
        <v>26</v>
      </c>
      <c r="H46" s="72">
        <v>27</v>
      </c>
      <c r="I46" s="71">
        <v>28</v>
      </c>
    </row>
    <row r="47" spans="1:9" ht="16.5" thickBot="1" thickTop="1">
      <c r="A47" s="93"/>
      <c r="B47" s="18" t="s">
        <v>5</v>
      </c>
      <c r="C47" s="65">
        <v>30.26</v>
      </c>
      <c r="D47" s="66">
        <v>72.14</v>
      </c>
      <c r="E47" s="65">
        <v>30.26</v>
      </c>
      <c r="F47" s="65">
        <v>30.26</v>
      </c>
      <c r="G47" s="65">
        <v>30.26</v>
      </c>
      <c r="H47" s="66">
        <v>48.63</v>
      </c>
      <c r="I47" s="65">
        <v>30.26</v>
      </c>
    </row>
    <row r="48" spans="1:9" ht="16.5" customHeight="1" thickBot="1" thickTop="1">
      <c r="A48" s="93"/>
      <c r="B48" s="18" t="s">
        <v>18</v>
      </c>
      <c r="C48" s="65">
        <f>C47+1.25</f>
        <v>31.51</v>
      </c>
      <c r="D48" s="66">
        <f>D47+2.54</f>
        <v>74.68</v>
      </c>
      <c r="E48" s="65">
        <f>E47+0.88</f>
        <v>31.14</v>
      </c>
      <c r="F48" s="69">
        <f>F47+0.88</f>
        <v>31.14</v>
      </c>
      <c r="G48" s="65">
        <f>G47+0.88</f>
        <v>31.14</v>
      </c>
      <c r="H48" s="66">
        <f>H47+3.36</f>
        <v>51.99</v>
      </c>
      <c r="I48" s="65">
        <f>I47+1.25</f>
        <v>31.51</v>
      </c>
    </row>
    <row r="49" spans="1:9" ht="16.5" thickBot="1" thickTop="1">
      <c r="A49" s="93"/>
      <c r="B49" s="18" t="s">
        <v>13</v>
      </c>
      <c r="C49" s="65">
        <v>8.5</v>
      </c>
      <c r="D49" s="66">
        <v>10.36</v>
      </c>
      <c r="E49" s="65">
        <v>8.5</v>
      </c>
      <c r="F49" s="66">
        <v>8.5</v>
      </c>
      <c r="G49" s="65">
        <v>8.5</v>
      </c>
      <c r="H49" s="66">
        <v>11.92</v>
      </c>
      <c r="I49" s="65">
        <v>8.5</v>
      </c>
    </row>
    <row r="50" spans="1:9" ht="16.5" thickBot="1" thickTop="1">
      <c r="A50" s="93"/>
      <c r="B50" s="18" t="s">
        <v>17</v>
      </c>
      <c r="C50" s="65">
        <v>2.5</v>
      </c>
      <c r="D50" s="66">
        <v>5.08</v>
      </c>
      <c r="E50" s="65">
        <v>2.93</v>
      </c>
      <c r="F50" s="66">
        <v>2.93</v>
      </c>
      <c r="G50" s="65">
        <v>2.93</v>
      </c>
      <c r="H50" s="66">
        <v>6.72</v>
      </c>
      <c r="I50" s="65">
        <v>2.5</v>
      </c>
    </row>
    <row r="51" spans="1:9" ht="16.5" thickBot="1" thickTop="1">
      <c r="A51" s="93"/>
      <c r="B51" s="18" t="s">
        <v>6</v>
      </c>
      <c r="C51" s="67">
        <f>C48*D3</f>
        <v>1181625</v>
      </c>
      <c r="D51" s="67">
        <f>D48*D3</f>
        <v>2800500.0000000005</v>
      </c>
      <c r="E51" s="67">
        <f>E48*D3</f>
        <v>1167750</v>
      </c>
      <c r="F51" s="67">
        <f>F48*D3</f>
        <v>1167750</v>
      </c>
      <c r="G51" s="67">
        <f>G48*D3</f>
        <v>1167750</v>
      </c>
      <c r="H51" s="67">
        <f>H48*D3</f>
        <v>1949625</v>
      </c>
      <c r="I51" s="67">
        <f>I48*D3</f>
        <v>1181625</v>
      </c>
    </row>
    <row r="52" spans="1:9" ht="16.5" thickBot="1" thickTop="1">
      <c r="A52" s="93"/>
      <c r="B52" s="7" t="s">
        <v>7</v>
      </c>
      <c r="C52" s="14" t="s">
        <v>22</v>
      </c>
      <c r="D52" s="14" t="s">
        <v>22</v>
      </c>
      <c r="E52" s="14"/>
      <c r="F52" s="14"/>
      <c r="G52" s="14"/>
      <c r="H52" s="14" t="s">
        <v>23</v>
      </c>
      <c r="I52" s="14" t="s">
        <v>22</v>
      </c>
    </row>
    <row r="53" ht="13.5" thickTop="1"/>
    <row r="58" ht="16.5" customHeight="1"/>
    <row r="62" spans="3:9" ht="18" thickBot="1">
      <c r="C62" s="94" t="s">
        <v>14</v>
      </c>
      <c r="D62" s="94"/>
      <c r="E62" s="94"/>
      <c r="F62" s="94"/>
      <c r="G62" s="94"/>
      <c r="H62" s="94"/>
      <c r="I62" s="94"/>
    </row>
    <row r="63" spans="1:9" ht="16.5" thickBot="1" thickTop="1">
      <c r="A63" s="93" t="s">
        <v>8</v>
      </c>
      <c r="B63" s="18" t="s">
        <v>4</v>
      </c>
      <c r="C63" s="70">
        <v>57</v>
      </c>
      <c r="D63" s="70">
        <v>58</v>
      </c>
      <c r="E63" s="70">
        <v>59</v>
      </c>
      <c r="F63" s="70">
        <v>60</v>
      </c>
      <c r="G63" s="70">
        <v>61</v>
      </c>
      <c r="H63" s="70">
        <v>62</v>
      </c>
      <c r="I63" s="70">
        <v>63</v>
      </c>
    </row>
    <row r="64" spans="1:9" ht="16.5" thickBot="1" thickTop="1">
      <c r="A64" s="93"/>
      <c r="B64" s="18" t="s">
        <v>5</v>
      </c>
      <c r="C64" s="68">
        <v>30.26</v>
      </c>
      <c r="D64" s="68">
        <v>72.14</v>
      </c>
      <c r="E64" s="68">
        <v>30.26</v>
      </c>
      <c r="F64" s="68">
        <v>30.26</v>
      </c>
      <c r="G64" s="68">
        <v>30.26</v>
      </c>
      <c r="H64" s="68">
        <v>48.63</v>
      </c>
      <c r="I64" s="68">
        <v>30.26</v>
      </c>
    </row>
    <row r="65" spans="1:9" ht="16.5" customHeight="1" thickBot="1" thickTop="1">
      <c r="A65" s="93"/>
      <c r="B65" s="18" t="s">
        <v>18</v>
      </c>
      <c r="C65" s="68">
        <f>C64+1.25</f>
        <v>31.51</v>
      </c>
      <c r="D65" s="68">
        <f>D64+5.08</f>
        <v>77.22</v>
      </c>
      <c r="E65" s="68">
        <f>E64+0.88</f>
        <v>31.14</v>
      </c>
      <c r="F65" s="68">
        <f>F64+0.88</f>
        <v>31.14</v>
      </c>
      <c r="G65" s="68">
        <f>G64+0.88</f>
        <v>31.14</v>
      </c>
      <c r="H65" s="68">
        <f>H64+3.36</f>
        <v>51.99</v>
      </c>
      <c r="I65" s="68">
        <f>I64+1.25</f>
        <v>31.51</v>
      </c>
    </row>
    <row r="66" spans="1:9" ht="16.5" thickBot="1" thickTop="1">
      <c r="A66" s="93"/>
      <c r="B66" s="18" t="s">
        <v>13</v>
      </c>
      <c r="C66" s="65">
        <v>8.5</v>
      </c>
      <c r="D66" s="68">
        <v>10.36</v>
      </c>
      <c r="E66" s="68">
        <v>8.5</v>
      </c>
      <c r="F66" s="68">
        <v>8.5</v>
      </c>
      <c r="G66" s="68">
        <v>8.5</v>
      </c>
      <c r="H66" s="68">
        <v>11.92</v>
      </c>
      <c r="I66" s="68">
        <v>8.5</v>
      </c>
    </row>
    <row r="67" spans="1:9" ht="16.5" thickBot="1" thickTop="1">
      <c r="A67" s="93"/>
      <c r="B67" s="18" t="s">
        <v>17</v>
      </c>
      <c r="C67" s="68">
        <v>2.5</v>
      </c>
      <c r="D67" s="68">
        <v>10.16</v>
      </c>
      <c r="E67" s="68">
        <v>2.93</v>
      </c>
      <c r="F67" s="68">
        <v>2.93</v>
      </c>
      <c r="G67" s="68">
        <v>2.93</v>
      </c>
      <c r="H67" s="68">
        <v>6.72</v>
      </c>
      <c r="I67" s="68">
        <v>2.5</v>
      </c>
    </row>
    <row r="68" spans="1:9" ht="16.5" thickBot="1" thickTop="1">
      <c r="A68" s="93"/>
      <c r="B68" s="18" t="s">
        <v>6</v>
      </c>
      <c r="C68" s="61">
        <f>C65*E3</f>
        <v>1197380</v>
      </c>
      <c r="D68" s="61">
        <f>D65*E3</f>
        <v>2934360</v>
      </c>
      <c r="E68" s="61">
        <f>E65*E3</f>
        <v>1183320</v>
      </c>
      <c r="F68" s="61">
        <f>F65*E3</f>
        <v>1183320</v>
      </c>
      <c r="G68" s="61">
        <f>G65*E3</f>
        <v>1183320</v>
      </c>
      <c r="H68" s="61">
        <f>H65*E3</f>
        <v>1975620</v>
      </c>
      <c r="I68" s="61">
        <f>I65*E3</f>
        <v>1197380</v>
      </c>
    </row>
    <row r="69" spans="1:9" ht="16.5" thickBot="1" thickTop="1">
      <c r="A69" s="93"/>
      <c r="B69" s="18" t="s">
        <v>7</v>
      </c>
      <c r="C69" s="14" t="s">
        <v>22</v>
      </c>
      <c r="D69" s="64" t="s">
        <v>22</v>
      </c>
      <c r="E69" s="64"/>
      <c r="F69" s="64"/>
      <c r="G69" s="64"/>
      <c r="H69" s="64" t="s">
        <v>23</v>
      </c>
      <c r="I69" s="14" t="s">
        <v>22</v>
      </c>
    </row>
    <row r="70" spans="1:9" ht="16.5" thickBot="1" thickTop="1">
      <c r="A70" s="93" t="s">
        <v>9</v>
      </c>
      <c r="B70" s="18" t="s">
        <v>4</v>
      </c>
      <c r="C70" s="70">
        <v>50</v>
      </c>
      <c r="D70" s="70">
        <v>51</v>
      </c>
      <c r="E70" s="70">
        <v>52</v>
      </c>
      <c r="F70" s="70">
        <v>53</v>
      </c>
      <c r="G70" s="70">
        <v>54</v>
      </c>
      <c r="H70" s="70">
        <v>55</v>
      </c>
      <c r="I70" s="70">
        <v>56</v>
      </c>
    </row>
    <row r="71" spans="1:9" ht="16.5" thickBot="1" thickTop="1">
      <c r="A71" s="93"/>
      <c r="B71" s="18" t="s">
        <v>5</v>
      </c>
      <c r="C71" s="68">
        <v>30.26</v>
      </c>
      <c r="D71" s="68">
        <v>72.14</v>
      </c>
      <c r="E71" s="68">
        <v>30.26</v>
      </c>
      <c r="F71" s="68">
        <v>30.26</v>
      </c>
      <c r="G71" s="68">
        <v>30.26</v>
      </c>
      <c r="H71" s="68">
        <v>48.63</v>
      </c>
      <c r="I71" s="68">
        <v>30.26</v>
      </c>
    </row>
    <row r="72" spans="1:9" ht="16.5" customHeight="1" thickBot="1" thickTop="1">
      <c r="A72" s="93"/>
      <c r="B72" s="18" t="s">
        <v>18</v>
      </c>
      <c r="C72" s="68">
        <f>C71+1.25</f>
        <v>31.51</v>
      </c>
      <c r="D72" s="68">
        <f>D71+5.08</f>
        <v>77.22</v>
      </c>
      <c r="E72" s="68">
        <f>E71+0.88</f>
        <v>31.14</v>
      </c>
      <c r="F72" s="68">
        <f>F71+0.88</f>
        <v>31.14</v>
      </c>
      <c r="G72" s="68">
        <f>G71+0.88</f>
        <v>31.14</v>
      </c>
      <c r="H72" s="68">
        <f>H71+3.36</f>
        <v>51.99</v>
      </c>
      <c r="I72" s="68">
        <f>I71+1.25</f>
        <v>31.51</v>
      </c>
    </row>
    <row r="73" spans="1:9" ht="16.5" thickBot="1" thickTop="1">
      <c r="A73" s="93"/>
      <c r="B73" s="18" t="s">
        <v>13</v>
      </c>
      <c r="C73" s="65">
        <v>8.5</v>
      </c>
      <c r="D73" s="68">
        <v>10.36</v>
      </c>
      <c r="E73" s="68">
        <v>8.5</v>
      </c>
      <c r="F73" s="68">
        <v>8.5</v>
      </c>
      <c r="G73" s="68">
        <v>8.5</v>
      </c>
      <c r="H73" s="68">
        <v>11.92</v>
      </c>
      <c r="I73" s="68">
        <v>8.5</v>
      </c>
    </row>
    <row r="74" spans="1:9" ht="16.5" thickBot="1" thickTop="1">
      <c r="A74" s="93"/>
      <c r="B74" s="18" t="s">
        <v>17</v>
      </c>
      <c r="C74" s="68">
        <v>2.5</v>
      </c>
      <c r="D74" s="68">
        <v>10.16</v>
      </c>
      <c r="E74" s="68">
        <v>2.93</v>
      </c>
      <c r="F74" s="68">
        <v>2.93</v>
      </c>
      <c r="G74" s="68">
        <v>2.93</v>
      </c>
      <c r="H74" s="68">
        <v>6.72</v>
      </c>
      <c r="I74" s="68">
        <v>2.5</v>
      </c>
    </row>
    <row r="75" spans="1:9" ht="16.5" thickBot="1" thickTop="1">
      <c r="A75" s="93"/>
      <c r="B75" s="18" t="s">
        <v>6</v>
      </c>
      <c r="C75" s="61">
        <f>C72*E3</f>
        <v>1197380</v>
      </c>
      <c r="D75" s="61">
        <f>D72*E3</f>
        <v>2934360</v>
      </c>
      <c r="E75" s="61">
        <f>E72*E3</f>
        <v>1183320</v>
      </c>
      <c r="F75" s="61">
        <f>F72*E3</f>
        <v>1183320</v>
      </c>
      <c r="G75" s="61">
        <f>G72*E3</f>
        <v>1183320</v>
      </c>
      <c r="H75" s="61">
        <f>H72*E3</f>
        <v>1975620</v>
      </c>
      <c r="I75" s="61">
        <f>I72*E3</f>
        <v>1197380</v>
      </c>
    </row>
    <row r="76" spans="1:9" ht="16.5" thickBot="1" thickTop="1">
      <c r="A76" s="93"/>
      <c r="B76" s="18" t="s">
        <v>7</v>
      </c>
      <c r="C76" s="14" t="s">
        <v>22</v>
      </c>
      <c r="D76" s="63" t="s">
        <v>22</v>
      </c>
      <c r="E76" s="63"/>
      <c r="F76" s="63"/>
      <c r="G76" s="63"/>
      <c r="H76" s="63" t="s">
        <v>23</v>
      </c>
      <c r="I76" s="14" t="s">
        <v>22</v>
      </c>
    </row>
    <row r="77" spans="1:9" ht="16.5" thickBot="1" thickTop="1">
      <c r="A77" s="93" t="s">
        <v>10</v>
      </c>
      <c r="B77" s="18" t="s">
        <v>4</v>
      </c>
      <c r="C77" s="71">
        <v>43</v>
      </c>
      <c r="D77" s="72">
        <v>44</v>
      </c>
      <c r="E77" s="71">
        <v>45</v>
      </c>
      <c r="F77" s="72">
        <v>46</v>
      </c>
      <c r="G77" s="71">
        <v>47</v>
      </c>
      <c r="H77" s="72">
        <v>48</v>
      </c>
      <c r="I77" s="71">
        <v>49</v>
      </c>
    </row>
    <row r="78" spans="1:9" ht="16.5" thickBot="1" thickTop="1">
      <c r="A78" s="93"/>
      <c r="B78" s="18" t="s">
        <v>5</v>
      </c>
      <c r="C78" s="65">
        <v>30.26</v>
      </c>
      <c r="D78" s="66">
        <v>72.14</v>
      </c>
      <c r="E78" s="65">
        <v>30.26</v>
      </c>
      <c r="F78" s="65">
        <v>30.26</v>
      </c>
      <c r="G78" s="65">
        <v>30.26</v>
      </c>
      <c r="H78" s="66">
        <v>48.63</v>
      </c>
      <c r="I78" s="65">
        <v>30.26</v>
      </c>
    </row>
    <row r="79" spans="1:9" ht="16.5" thickBot="1" thickTop="1">
      <c r="A79" s="93"/>
      <c r="B79" s="18" t="s">
        <v>18</v>
      </c>
      <c r="C79" s="65">
        <f>C78+1.25</f>
        <v>31.51</v>
      </c>
      <c r="D79" s="66">
        <f>D78+2.54</f>
        <v>74.68</v>
      </c>
      <c r="E79" s="65">
        <f>E78+0.88</f>
        <v>31.14</v>
      </c>
      <c r="F79" s="69">
        <f>F78+0.88</f>
        <v>31.14</v>
      </c>
      <c r="G79" s="65">
        <f>G78+0.88</f>
        <v>31.14</v>
      </c>
      <c r="H79" s="66">
        <f>H78+3.36</f>
        <v>51.99</v>
      </c>
      <c r="I79" s="65">
        <f>I78+1.25</f>
        <v>31.51</v>
      </c>
    </row>
    <row r="80" spans="1:9" ht="16.5" thickBot="1" thickTop="1">
      <c r="A80" s="93"/>
      <c r="B80" s="18" t="s">
        <v>13</v>
      </c>
      <c r="C80" s="65">
        <v>8.5</v>
      </c>
      <c r="D80" s="66">
        <v>10.36</v>
      </c>
      <c r="E80" s="65">
        <v>8.5</v>
      </c>
      <c r="F80" s="66">
        <v>8.5</v>
      </c>
      <c r="G80" s="65">
        <v>8.5</v>
      </c>
      <c r="H80" s="66">
        <v>11.92</v>
      </c>
      <c r="I80" s="65">
        <v>8.5</v>
      </c>
    </row>
    <row r="81" spans="1:9" ht="16.5" thickBot="1" thickTop="1">
      <c r="A81" s="93"/>
      <c r="B81" s="18" t="s">
        <v>17</v>
      </c>
      <c r="C81" s="65">
        <v>2.5</v>
      </c>
      <c r="D81" s="66">
        <v>5.08</v>
      </c>
      <c r="E81" s="65">
        <v>2.93</v>
      </c>
      <c r="F81" s="66">
        <v>2.93</v>
      </c>
      <c r="G81" s="65">
        <v>2.93</v>
      </c>
      <c r="H81" s="66">
        <v>6.72</v>
      </c>
      <c r="I81" s="65">
        <v>2.5</v>
      </c>
    </row>
    <row r="82" spans="1:9" ht="16.5" thickBot="1" thickTop="1">
      <c r="A82" s="93"/>
      <c r="B82" s="18" t="s">
        <v>6</v>
      </c>
      <c r="C82" s="67">
        <f>C79*D3</f>
        <v>1181625</v>
      </c>
      <c r="D82" s="67">
        <f>D79*D3</f>
        <v>2800500.0000000005</v>
      </c>
      <c r="E82" s="67">
        <f>E79*D3</f>
        <v>1167750</v>
      </c>
      <c r="F82" s="67">
        <f>F79*D3</f>
        <v>1167750</v>
      </c>
      <c r="G82" s="67">
        <f>G79*D3</f>
        <v>1167750</v>
      </c>
      <c r="H82" s="67">
        <f>H79*D3</f>
        <v>1949625</v>
      </c>
      <c r="I82" s="67">
        <f>I79*D3</f>
        <v>1181625</v>
      </c>
    </row>
    <row r="83" spans="1:9" ht="16.5" thickBot="1" thickTop="1">
      <c r="A83" s="93"/>
      <c r="B83" s="7" t="s">
        <v>7</v>
      </c>
      <c r="C83" s="14" t="s">
        <v>22</v>
      </c>
      <c r="D83" s="14" t="s">
        <v>22</v>
      </c>
      <c r="E83" s="14"/>
      <c r="F83" s="14"/>
      <c r="G83" s="14"/>
      <c r="H83" s="14" t="s">
        <v>23</v>
      </c>
      <c r="I83" s="14" t="s">
        <v>22</v>
      </c>
    </row>
    <row r="84" ht="13.5" thickTop="1"/>
  </sheetData>
  <sheetProtection/>
  <protectedRanges>
    <protectedRange password="CD72" sqref="D24:D26 D21:D22 D16:D18 D13:D14 E26:I26 F24:F25 H24:H25 F21 H21:H22 F16:F18 H16:H18 F13 H13 E51:I51 F46 F38 H38 E82:I82 F77 F70 H70 D68:I68 D7 D9:D10 F9:F10 H9:H10 D32 D34:D35 F34:F35 H34:H35 D41:D43 D38:D39 F41:F43 H41:H43 D49:D51 D46:D47 F49:F50 H49:H50 H46:H47 D64 D66:D67 F66:F67 H66:H67 D73:D75 D70:D71 F73:F75 H73:H75 D80:D82 D77:D78 F80:F81 H80:H81 H77:H78" name="Диапазон1_21_1"/>
    <protectedRange password="CD72" sqref="F22:G22 F30 D6:I6 E13:E25 G13 G23:G25 D31:I31 G38 I38 D63:I63 G70 G15:G21 F14:I14 E7:I7 E8:E10 G8:G10 I8:I10 D11:I11 E32:I32 E33:E35 C30:C36 G33:G35 I33:I35 D36:I36 G40:G46 F39:I39 F47:G47 E38:E50 G48:G50 C38:C52 I40:I50 E64:I64 E65:E67 G65:G67 I65:I67 G72:G77 F71:I71 F78:G78 E70:E81 G79:G81 I15:I25 I12:I13 C63:C83 I69:I70 I72:I81 I83 C6:C28 H28:H30 I27" name="Диапазон1_1_1_1"/>
  </protectedRanges>
  <mergeCells count="15">
    <mergeCell ref="A4:I4"/>
    <mergeCell ref="A5:B5"/>
    <mergeCell ref="A6:A12"/>
    <mergeCell ref="A13:A19"/>
    <mergeCell ref="B3:C3"/>
    <mergeCell ref="A1:I1"/>
    <mergeCell ref="A63:A69"/>
    <mergeCell ref="A70:A76"/>
    <mergeCell ref="A77:A83"/>
    <mergeCell ref="A21:A27"/>
    <mergeCell ref="A29:G29"/>
    <mergeCell ref="A31:A37"/>
    <mergeCell ref="A38:A44"/>
    <mergeCell ref="A46:A52"/>
    <mergeCell ref="C62:I62"/>
  </mergeCells>
  <printOptions/>
  <pageMargins left="0.7" right="0.7" top="0.75" bottom="0.75" header="0.3" footer="0.3"/>
  <pageSetup horizontalDpi="203" verticalDpi="203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2013-04-18T08:18:38Z</cp:lastPrinted>
  <dcterms:created xsi:type="dcterms:W3CDTF">2011-12-05T06:18:38Z</dcterms:created>
  <dcterms:modified xsi:type="dcterms:W3CDTF">2013-05-13T02:50:08Z</dcterms:modified>
  <cp:category/>
  <cp:version/>
  <cp:contentType/>
  <cp:contentStatus/>
</cp:coreProperties>
</file>