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635" windowWidth="17760" windowHeight="3225" tabRatio="811" activeTab="0"/>
  </bookViews>
  <sheets>
    <sheet name="поликарбонат" sheetId="1" r:id="rId1"/>
    <sheet name="комплектующие" sheetId="2" r:id="rId2"/>
    <sheet name="Теплицы" sheetId="3" r:id="rId3"/>
    <sheet name="Теплицы &quot;под ключ&quot;" sheetId="4" r:id="rId4"/>
    <sheet name="Стрейч и Укрывной материал" sheetId="5" r:id="rId5"/>
    <sheet name="сотовый полипропилен" sheetId="6" r:id="rId6"/>
    <sheet name="Кровельный лист" sheetId="7" r:id="rId7"/>
    <sheet name="оргстекло" sheetId="8" r:id="rId8"/>
  </sheets>
  <definedNames>
    <definedName name="_xlnm.Print_Area" localSheetId="0">'поликарбонат'!$B$1:$P$69</definedName>
  </definedNames>
  <calcPr fullCalcOnLoad="1" refMode="R1C1"/>
</workbook>
</file>

<file path=xl/sharedStrings.xml><?xml version="1.0" encoding="utf-8"?>
<sst xmlns="http://schemas.openxmlformats.org/spreadsheetml/2006/main" count="641" uniqueCount="333">
  <si>
    <t>Толщина</t>
  </si>
  <si>
    <t>Ширина</t>
  </si>
  <si>
    <t>Длина</t>
  </si>
  <si>
    <t>Вес(кг)</t>
  </si>
  <si>
    <t>(мм)</t>
  </si>
  <si>
    <t>м</t>
  </si>
  <si>
    <t>прозрач</t>
  </si>
  <si>
    <t>цветной</t>
  </si>
  <si>
    <t>мм</t>
  </si>
  <si>
    <t>лист</t>
  </si>
  <si>
    <t>кв.м.</t>
  </si>
  <si>
    <t>1 кг.</t>
  </si>
  <si>
    <t>розница</t>
  </si>
  <si>
    <r>
      <t xml:space="preserve"> www.polikarbonat-samara.ru</t>
    </r>
    <r>
      <rPr>
        <sz val="11"/>
        <color theme="1"/>
        <rFont val="Calibri"/>
        <family val="2"/>
      </rPr>
      <t xml:space="preserve"> </t>
    </r>
  </si>
  <si>
    <t>квМ</t>
  </si>
  <si>
    <t xml:space="preserve">ЦЕНА* </t>
  </si>
  <si>
    <t>Наименование</t>
  </si>
  <si>
    <t>Толщина, мм.</t>
  </si>
  <si>
    <t>Ширина*Длина, мм</t>
  </si>
  <si>
    <t>Цвет</t>
  </si>
  <si>
    <t>Цена/кг.</t>
  </si>
  <si>
    <t>Цена за лист, руб.</t>
  </si>
  <si>
    <t>Оргстекло экструзионное</t>
  </si>
  <si>
    <t>2050*3050</t>
  </si>
  <si>
    <t>прозрачный</t>
  </si>
  <si>
    <t xml:space="preserve">Толщина </t>
  </si>
  <si>
    <t xml:space="preserve">Вес удельный(кг/кв.м.) </t>
  </si>
  <si>
    <t>Цена р./кг.</t>
  </si>
  <si>
    <t>Лист 2,1м.*3м.</t>
  </si>
  <si>
    <t>Лист 2,1м.*4м.</t>
  </si>
  <si>
    <t>Лист 2,1м.*5м.</t>
  </si>
  <si>
    <t>Лист 2,1м.*6м.</t>
  </si>
  <si>
    <t>Лист 2,1м.*12м.</t>
  </si>
  <si>
    <t>2мм</t>
  </si>
  <si>
    <t>3мм</t>
  </si>
  <si>
    <t>3,5мм</t>
  </si>
  <si>
    <t>5мм</t>
  </si>
  <si>
    <t>Возможна нарезка и изготовление по индивидуальным размерам.</t>
  </si>
  <si>
    <t>Цены на комплектующие</t>
  </si>
  <si>
    <t>Профили поликарбонатные</t>
  </si>
  <si>
    <t>Вид</t>
  </si>
  <si>
    <t xml:space="preserve"> Опт от 100 штук (руб./шт.)</t>
  </si>
  <si>
    <t xml:space="preserve"> Розница руб./шт.</t>
  </si>
  <si>
    <t xml:space="preserve">Профиль торцевой  UP - 4   длина 2100 мм </t>
  </si>
  <si>
    <t xml:space="preserve">Профиль торцевой UP - 6 длина 2100 мм </t>
  </si>
  <si>
    <t xml:space="preserve">Профиль торцевой UP - 8 длина 2100 мм </t>
  </si>
  <si>
    <t>Профиль торцевой для 10 мм, длина 2100 мм</t>
  </si>
  <si>
    <t xml:space="preserve">Профиль торцевой  UP - 16   длина 2100 мм </t>
  </si>
  <si>
    <t>Профиль неразъемный соединит. НP - 4  длина 6000 мм</t>
  </si>
  <si>
    <t>Профиль неразъемный соединит. HP - 6 длина 6000 мм</t>
  </si>
  <si>
    <t>Профиль неразъемный соединительный  НP - 10 длина 6000мм</t>
  </si>
  <si>
    <t>Профиль разъемный соединительный  НСP - 6-10мм, 6000мм</t>
  </si>
  <si>
    <t>Профиль разъемный соединительный  НСP - 16 длина  6000мм</t>
  </si>
  <si>
    <t>Профиль коньковый 4-6мм длина 6000 мм</t>
  </si>
  <si>
    <t>Профиль коньковый 8-10мм длина 6000 мм</t>
  </si>
  <si>
    <t>Профиль угловой  4-6 мм  длина 6000</t>
  </si>
  <si>
    <t>Профиль угловой  8-10 мм  длина 6000</t>
  </si>
  <si>
    <t>Профиль пристенный 8-10 мм  длина 6000</t>
  </si>
  <si>
    <t>Термошайба универсальная мм</t>
  </si>
  <si>
    <t>Прайс-лист оргстекло</t>
  </si>
  <si>
    <t>Прайс лист сотовый полипропилен</t>
  </si>
  <si>
    <t>ЦЕНА м.кв.</t>
  </si>
  <si>
    <t>Тел. : (846) 271-80-07; 271-80-09</t>
  </si>
  <si>
    <t>г. Самара, ул. Береговая, 3А</t>
  </si>
  <si>
    <t xml:space="preserve"> Розница от 1 рулона руб./м.п.</t>
  </si>
  <si>
    <t xml:space="preserve"> Опт от 3 рулонов руб./м.п.</t>
  </si>
  <si>
    <t>mega-kaa@live.ru</t>
  </si>
  <si>
    <t>Менеджеры по продажам</t>
  </si>
  <si>
    <t>ЦЕНА за лист</t>
  </si>
  <si>
    <t xml:space="preserve"> Опт от 1000 штук (руб./шт.)</t>
  </si>
  <si>
    <t>Профиль пристенный 4-6 мм  длина 6000</t>
  </si>
  <si>
    <t>Профиль пристенный 16 мм  длина 6000</t>
  </si>
  <si>
    <t>*цветные профиля плюс 5% к стоимости</t>
  </si>
  <si>
    <t>Теплицы Садовод</t>
  </si>
  <si>
    <t>каркас</t>
  </si>
  <si>
    <t>теплица</t>
  </si>
  <si>
    <t>описание</t>
  </si>
  <si>
    <t>опт от 10 шт.</t>
  </si>
  <si>
    <t>мелкий опт</t>
  </si>
  <si>
    <r>
      <rPr>
        <sz val="14"/>
        <color indexed="8"/>
        <rFont val="Calibri"/>
        <family val="2"/>
      </rPr>
      <t>4</t>
    </r>
    <r>
      <rPr>
        <sz val="11"/>
        <color theme="1"/>
        <rFont val="Calibri"/>
        <family val="2"/>
      </rPr>
      <t>м.(ширина 3м, высота 2,1м)</t>
    </r>
  </si>
  <si>
    <t>5 дуг(мет. квадратный профиль 20х20) шаг между дугами 1м.                     (3 листа пк)</t>
  </si>
  <si>
    <r>
      <rPr>
        <sz val="14"/>
        <color indexed="8"/>
        <rFont val="Calibri"/>
        <family val="2"/>
      </rPr>
      <t>6</t>
    </r>
    <r>
      <rPr>
        <sz val="11"/>
        <color theme="1"/>
        <rFont val="Calibri"/>
        <family val="2"/>
      </rPr>
      <t>м.(ширина 3м, высота 2,1м)</t>
    </r>
  </si>
  <si>
    <t>7 дуг(мет. квадратный профиль 20х20) шаг между дугами 1м.                  (4 листа пк)</t>
  </si>
  <si>
    <r>
      <rPr>
        <sz val="14"/>
        <color indexed="8"/>
        <rFont val="Calibri"/>
        <family val="2"/>
      </rPr>
      <t>8</t>
    </r>
    <r>
      <rPr>
        <sz val="11"/>
        <color theme="1"/>
        <rFont val="Calibri"/>
        <family val="2"/>
      </rPr>
      <t>м.(ширина 3м, высота 2,1м)</t>
    </r>
  </si>
  <si>
    <t>9 дуг(мет. квадратный профиль 20х20) шаг между дугами 1м.                     (5 листов пк)</t>
  </si>
  <si>
    <r>
      <rPr>
        <sz val="14"/>
        <color indexed="8"/>
        <rFont val="Calibri"/>
        <family val="2"/>
      </rPr>
      <t>10</t>
    </r>
    <r>
      <rPr>
        <sz val="11"/>
        <color theme="1"/>
        <rFont val="Calibri"/>
        <family val="2"/>
      </rPr>
      <t>м.(ширина 3м, высота 2,1м)</t>
    </r>
  </si>
  <si>
    <t>11 дуг(мет. квадратный профиль 20х20) шаг между дугами 1м.          (6 лисов пк)</t>
  </si>
  <si>
    <r>
      <rPr>
        <sz val="14"/>
        <color indexed="8"/>
        <rFont val="Calibri"/>
        <family val="2"/>
      </rPr>
      <t>12</t>
    </r>
    <r>
      <rPr>
        <sz val="11"/>
        <color theme="1"/>
        <rFont val="Calibri"/>
        <family val="2"/>
      </rPr>
      <t>м.(ширина 3м, высота 2,1м)</t>
    </r>
  </si>
  <si>
    <t>13 дуг(мет. квадратный профиль 20х20) шаг между дугами 1м.                      (7 листов пк)</t>
  </si>
  <si>
    <t>Теплицы Крепыш</t>
  </si>
  <si>
    <t>Теплицы Урожай ЭЛИТ</t>
  </si>
  <si>
    <t>цена каркаса</t>
  </si>
  <si>
    <t>оптовая цена</t>
  </si>
  <si>
    <t>Каркас изготовлен из оцинкованной трубы сечением 25х25мм</t>
  </si>
  <si>
    <t>цена дог.</t>
  </si>
  <si>
    <t>Удлинение Урожай Элит 2х3х2,15</t>
  </si>
  <si>
    <t>пластиковая труба</t>
  </si>
  <si>
    <t xml:space="preserve">Цена </t>
  </si>
  <si>
    <t xml:space="preserve"> (от 5 листов)</t>
  </si>
  <si>
    <t xml:space="preserve"> (от 3 листов)</t>
  </si>
  <si>
    <t>Каркас беседки</t>
  </si>
  <si>
    <t>Беседка</t>
  </si>
  <si>
    <t>Длина 1,92 м, ширина 2,5 м, высота 2м</t>
  </si>
  <si>
    <t>Беседка с поликарбонатом 4мм</t>
  </si>
  <si>
    <r>
      <t xml:space="preserve">"Крепыш"                  2 входные группы, 4 форточных блока, стальная профильная труба, окрашена краской с трехслойным покрытием, арки с усилением. </t>
    </r>
    <r>
      <rPr>
        <b/>
        <sz val="11"/>
        <color indexed="10"/>
        <rFont val="Calibri"/>
        <family val="2"/>
      </rPr>
      <t>Поликарбонат 4мм</t>
    </r>
  </si>
  <si>
    <t>Жалюзи эффект</t>
  </si>
  <si>
    <t>Толщина                          мм</t>
  </si>
  <si>
    <t xml:space="preserve"> цена дилеры(от 50 листов) руб/м.кв.</t>
  </si>
  <si>
    <t>ЦЕНА м.кв. от 10 листов</t>
  </si>
  <si>
    <t>цена опт (20 листов) руб/м.кв.</t>
  </si>
  <si>
    <t>Увидели у других цену ниже чем у нас - звоните, договоримся!</t>
  </si>
  <si>
    <t>Саморез Кровельный 4,8х29 кров., сверло, цинк</t>
  </si>
  <si>
    <t>Саморез Прессшайба Сверло 4,2х25</t>
  </si>
  <si>
    <t xml:space="preserve">Профиль торцевой  UP - 20   длина 2100 мм </t>
  </si>
  <si>
    <t xml:space="preserve">Профиль разъемный соединит. алюмин. НСP-20 длина  6000 мм </t>
  </si>
  <si>
    <t>новая цена</t>
  </si>
  <si>
    <t>старая цена</t>
  </si>
  <si>
    <r>
      <t xml:space="preserve">"Садовод"                  2 входные группы, 4 форточных блока, стальная профильная труба, окрашена краской с трехслойным покрытием, арки с усилением. </t>
    </r>
    <r>
      <rPr>
        <b/>
        <sz val="11"/>
        <color indexed="10"/>
        <rFont val="Calibri"/>
        <family val="2"/>
      </rPr>
      <t>Поликарбонат 4мм</t>
    </r>
  </si>
  <si>
    <r>
      <rPr>
        <sz val="14"/>
        <color indexed="8"/>
        <rFont val="Calibri"/>
        <family val="2"/>
      </rPr>
      <t>4</t>
    </r>
    <r>
      <rPr>
        <sz val="11"/>
        <color theme="1"/>
        <rFont val="Calibri"/>
        <family val="2"/>
      </rPr>
      <t>м.(ширина 3м, высота 2,1м)</t>
    </r>
  </si>
  <si>
    <r>
      <rPr>
        <sz val="14"/>
        <color indexed="8"/>
        <rFont val="Calibri"/>
        <family val="2"/>
      </rPr>
      <t>6</t>
    </r>
    <r>
      <rPr>
        <sz val="11"/>
        <color theme="1"/>
        <rFont val="Calibri"/>
        <family val="2"/>
      </rPr>
      <t>м.(ширина 3м, высота 2,1м)</t>
    </r>
  </si>
  <si>
    <r>
      <rPr>
        <sz val="14"/>
        <color indexed="8"/>
        <rFont val="Calibri"/>
        <family val="2"/>
      </rPr>
      <t>8</t>
    </r>
    <r>
      <rPr>
        <sz val="11"/>
        <color theme="1"/>
        <rFont val="Calibri"/>
        <family val="2"/>
      </rPr>
      <t>м.(ширина 3м, высота 2,1м)</t>
    </r>
  </si>
  <si>
    <r>
      <rPr>
        <sz val="14"/>
        <color indexed="8"/>
        <rFont val="Calibri"/>
        <family val="2"/>
      </rPr>
      <t>10</t>
    </r>
    <r>
      <rPr>
        <sz val="11"/>
        <color theme="1"/>
        <rFont val="Calibri"/>
        <family val="2"/>
      </rPr>
      <t>м.(ширина 3м, высота 2,1м)</t>
    </r>
  </si>
  <si>
    <r>
      <rPr>
        <sz val="14"/>
        <color indexed="8"/>
        <rFont val="Calibri"/>
        <family val="2"/>
      </rPr>
      <t>12</t>
    </r>
    <r>
      <rPr>
        <sz val="11"/>
        <color theme="1"/>
        <rFont val="Calibri"/>
        <family val="2"/>
      </rPr>
      <t>м.(ширина 3м, высота 2,1м)</t>
    </r>
  </si>
  <si>
    <t>"Самарочка" оцинкованная 20х20</t>
  </si>
  <si>
    <t>цена теплицы мелкий опт</t>
  </si>
  <si>
    <t>цена теплицы розница</t>
  </si>
  <si>
    <t>5 дуг(3 листа пк)</t>
  </si>
  <si>
    <t>7 дуг(4 листа пк)</t>
  </si>
  <si>
    <t>Удлинение 2х3х2,1 вместе с поликарбонатом</t>
  </si>
  <si>
    <t>"Самарочка" оцинкованная 25х25</t>
  </si>
  <si>
    <t>Теплицы Сеньор Помидор</t>
  </si>
  <si>
    <t>Парники</t>
  </si>
  <si>
    <t>оцинкованный V-образный профиль  0,8 мм. Высота теплицы 2 метра, Ширина 3 метра</t>
  </si>
  <si>
    <t>Мария Делюкс</t>
  </si>
  <si>
    <t>Удлинение 2х3х2,1</t>
  </si>
  <si>
    <t>Теплица под "ключ"</t>
  </si>
  <si>
    <t>Стоимость теплицы под "ключ"</t>
  </si>
  <si>
    <t>В стоимость теплицы под "ключ" входит: доставка* до 40 км от Самары, подготовка грунта*, установка бруса обработанного специальным качественным и экологически чистым составом против гниения, сборка теплицы.</t>
  </si>
  <si>
    <t>*подробности у менеджеров</t>
  </si>
  <si>
    <t>Дачница</t>
  </si>
  <si>
    <t>Резина уплотнительная узкая</t>
  </si>
  <si>
    <t>Комплект парника содержит: укрывной материал повышенной прочности с УФ-защитой (гарантия-надпись по всей длине материала), дуги 2м, ножки-колышки (длиной 20см) из ПНД (гарантия прочности- диаметр 20мм), инструкция-этикетка со штрихкодом.</t>
  </si>
  <si>
    <t>4  ГОСТ</t>
  </si>
  <si>
    <t>4 усиленная</t>
  </si>
  <si>
    <t xml:space="preserve"> 4 стандарт</t>
  </si>
  <si>
    <t>срок службы*</t>
  </si>
  <si>
    <t>до 5</t>
  </si>
  <si>
    <t>лет</t>
  </si>
  <si>
    <t>до 10</t>
  </si>
  <si>
    <t>до 15</t>
  </si>
  <si>
    <t>до 20</t>
  </si>
  <si>
    <t>Монолитный поликарбонат</t>
  </si>
  <si>
    <t xml:space="preserve"> </t>
  </si>
  <si>
    <t>Сотовый поликарбонат</t>
  </si>
  <si>
    <t>*При условии соблюдения всех тех.условий хранения и монтажа</t>
  </si>
  <si>
    <t>Цветной поликарбонат и цветные комплектующие + 5% к цене прозрачного поликарбоната и прозрачных комплектующих</t>
  </si>
  <si>
    <t>Термошайба поликарбонатная, прозрачная, цветная</t>
  </si>
  <si>
    <t>Саморез Прессшайба Сверло 4,2х32</t>
  </si>
  <si>
    <t xml:space="preserve">Лента герметизирующая 25х25                                      м.п.  </t>
  </si>
  <si>
    <t>Лента перфорированная  25х25                                     м.п.</t>
  </si>
  <si>
    <t xml:space="preserve">Лента герметизирующая 38х25                                      м.п.  </t>
  </si>
  <si>
    <t>Лента перфорированная  38х25                                     м.п.</t>
  </si>
  <si>
    <t xml:space="preserve">4 лайт </t>
  </si>
  <si>
    <t>Профиль неразъемный соединительный НP- 6 - 8 длина 6000мм</t>
  </si>
  <si>
    <t>Термошайба поликарбонатная с прокладкой, прозрачная,цветная</t>
  </si>
  <si>
    <t>Саморез Прессшайба Сверло 4,2х19</t>
  </si>
  <si>
    <t>Цена, руб.</t>
  </si>
  <si>
    <t>Установка, руб.</t>
  </si>
  <si>
    <t>Для дополнительного проветривания теплицы</t>
  </si>
  <si>
    <t>Автомат для проветривания</t>
  </si>
  <si>
    <t>Деревянный брус 100*100, крепеж  для установки</t>
  </si>
  <si>
    <t>Деревянный брус 100*100, крепеж  для установки 6-ти метровой теплицы</t>
  </si>
  <si>
    <t> 1000</t>
  </si>
  <si>
    <t>Деревянный брус 100*100, крепеж  для установки 8-ми метровой теплицы</t>
  </si>
  <si>
    <t>Деревянный брус 100*100, крепеж  для установки 10-ти метровой теплицы</t>
  </si>
  <si>
    <t>Назначение</t>
  </si>
  <si>
    <t>Форточка боковая для теплицы Садовод</t>
  </si>
  <si>
    <t>Форточка боковая для теплицы Крепыш</t>
  </si>
  <si>
    <t>Сопутствующие товары к теплицам</t>
  </si>
  <si>
    <t>Комплект капельного полива</t>
  </si>
  <si>
    <t>Комплект капельного полива автоматический</t>
  </si>
  <si>
    <t>Капельная лента</t>
  </si>
  <si>
    <t>удлинение до нужных размеров грядок(м)</t>
  </si>
  <si>
    <t>Полив грядок, кустов</t>
  </si>
  <si>
    <t>Полив грядок, кустов,программируемый таймер времени полива</t>
  </si>
  <si>
    <t>Капелька</t>
  </si>
  <si>
    <t>4м</t>
  </si>
  <si>
    <t>удлинение 2х3х2,4 м</t>
  </si>
  <si>
    <t>Защита растений от заморозков</t>
  </si>
  <si>
    <t>Мульчирование почвы, защита от сорняков</t>
  </si>
  <si>
    <t>Агротекс 42-3200*10м</t>
  </si>
  <si>
    <t>Агротекс 60-3200*10м-черный</t>
  </si>
  <si>
    <t>Агротекс - укрывной материал</t>
  </si>
  <si>
    <t>№</t>
  </si>
  <si>
    <t>Агротекс упаковка</t>
  </si>
  <si>
    <t>В паллете, упаковок шт.</t>
  </si>
  <si>
    <t>Цена оптовая</t>
  </si>
  <si>
    <t>Цена розничная</t>
  </si>
  <si>
    <t>за одну упаковку</t>
  </si>
  <si>
    <t>Агротекс 17-1600*10м</t>
  </si>
  <si>
    <t>Агротекс 17-3200*10м</t>
  </si>
  <si>
    <t>Агротекс 30-1600*10м</t>
  </si>
  <si>
    <t>Агротекс 30-3200*10м</t>
  </si>
  <si>
    <t>Агротекс 42-1600*10м</t>
  </si>
  <si>
    <t>Агротекс 60-1600*10м</t>
  </si>
  <si>
    <t>Агротекс 60-3200*10м</t>
  </si>
  <si>
    <t>Агротекс 60-1600*10м-черный</t>
  </si>
  <si>
    <t>Агротекс 80-1600*10м-черный</t>
  </si>
  <si>
    <t>Агротекс 80-3200*10м-черный</t>
  </si>
  <si>
    <t>Агротекс перфорир. мульча         60-1600*10м-черный</t>
  </si>
  <si>
    <t>Агротекс Рулон</t>
  </si>
  <si>
    <t>В рулоне, м.п.</t>
  </si>
  <si>
    <t>за рулон</t>
  </si>
  <si>
    <t>за м.п.</t>
  </si>
  <si>
    <t>Агротекс 17-1600 (500м)</t>
  </si>
  <si>
    <t>Агротекс 17-3200 (500м)</t>
  </si>
  <si>
    <t>Агротекс 30-1600 (200м)</t>
  </si>
  <si>
    <t>Агротекс 30-3200 (200м)</t>
  </si>
  <si>
    <t>Агротекс 42-1600 (200м)</t>
  </si>
  <si>
    <t>Агротекс 42-3200 (200м)</t>
  </si>
  <si>
    <t>Агротекс 60-1600 (200м)</t>
  </si>
  <si>
    <t>Агротекс 60-3200 (200м)</t>
  </si>
  <si>
    <t>Агротекс 60-1600 (200м)-черный</t>
  </si>
  <si>
    <t>Агротекс 60-3200 (200м)-черный</t>
  </si>
  <si>
    <t>Агротекс 80-1600 (200м)-черный</t>
  </si>
  <si>
    <t>Агротекс 80-3200 (150м)-черный</t>
  </si>
  <si>
    <t>Агротекс перфорир. мульча         60-1600 (200м)-черный</t>
  </si>
  <si>
    <t>Теплицы Уралочка</t>
  </si>
  <si>
    <t>Теплицы Уралочка усиленная</t>
  </si>
  <si>
    <t>Теплицы Уралочка "Миттлайдер"</t>
  </si>
  <si>
    <t>договорная</t>
  </si>
  <si>
    <t>Подготовка грунта перед установкой</t>
  </si>
  <si>
    <t>200 р.м.пог.</t>
  </si>
  <si>
    <t>4 Актуаль БИО</t>
  </si>
  <si>
    <t>430 руб</t>
  </si>
  <si>
    <t>530 руб</t>
  </si>
  <si>
    <t>630 руб</t>
  </si>
  <si>
    <t>679 руб</t>
  </si>
  <si>
    <t>780 руб</t>
  </si>
  <si>
    <t>ширина 2,4м, высота 2,33м стрингеры 8шт. плюс конёк теплицы, выдерживает нагрузку 240 кг/м.квадратный</t>
  </si>
  <si>
    <t>550 руб</t>
  </si>
  <si>
    <t>Комлект  фундамента 4м</t>
  </si>
  <si>
    <t>Комлект  фундамента 6м</t>
  </si>
  <si>
    <t>Комлект  фундамента 8м</t>
  </si>
  <si>
    <t>Комлект  фундамента 10м</t>
  </si>
  <si>
    <t>Стрейч-пленка паллетная</t>
  </si>
  <si>
    <t>ширина</t>
  </si>
  <si>
    <t>длина</t>
  </si>
  <si>
    <t>толщина</t>
  </si>
  <si>
    <t>цена</t>
  </si>
  <si>
    <t>500мм</t>
  </si>
  <si>
    <t>250м</t>
  </si>
  <si>
    <t>вес нетто</t>
  </si>
  <si>
    <t>2 кг</t>
  </si>
  <si>
    <t>17 мкр</t>
  </si>
  <si>
    <t>500 р. рулон</t>
  </si>
  <si>
    <t>"Самарская люкс 1" оцинкованная 20х20</t>
  </si>
  <si>
    <t xml:space="preserve">Каркас теплицы оцинкованный изготовлен из стальной трубы сечением 20х20мм.Покрытие: сотовый поликарбонат. По торцам 2 двери, 2 форточки. Расстояние между дугами 1 метр. </t>
  </si>
  <si>
    <t xml:space="preserve">Удлинение 2х3х2,1 </t>
  </si>
  <si>
    <t>"Самарская люкс 0,67" оцинкованная 20х20</t>
  </si>
  <si>
    <t>2 двери, 4 форточки, стальная профильная труба, окрашена краской с трехслойным покрытием, арки с усилением,комплект фурнитуры и саморезов. Поликарбонат стандарт 4мм</t>
  </si>
  <si>
    <r>
      <t>Теплицы Садовод</t>
    </r>
    <r>
      <rPr>
        <b/>
        <sz val="16"/>
        <color indexed="8"/>
        <rFont val="Calibri"/>
        <family val="2"/>
      </rPr>
      <t>(3,5мм)</t>
    </r>
  </si>
  <si>
    <r>
      <rPr>
        <b/>
        <sz val="18"/>
        <color indexed="10"/>
        <rFont val="Calibri"/>
        <family val="2"/>
      </rPr>
      <t>оцинкованное</t>
    </r>
    <r>
      <rPr>
        <b/>
        <sz val="18"/>
        <color indexed="8"/>
        <rFont val="Calibri"/>
        <family val="2"/>
      </rPr>
      <t xml:space="preserve"> покрытие</t>
    </r>
  </si>
  <si>
    <r>
      <rPr>
        <b/>
        <sz val="18"/>
        <rFont val="Calibri"/>
        <family val="2"/>
      </rPr>
      <t>полимерное покрытие</t>
    </r>
  </si>
  <si>
    <r>
      <t xml:space="preserve">Основание — стальная профильная труба 20х40 мм, антикоррозионное полимерное покрытие, цвет каркаса — белый. 2 двери, 2 форточки,3 форточки между уровнями крыши, комплект фурнитуры и саморезов. </t>
    </r>
    <r>
      <rPr>
        <b/>
        <sz val="16"/>
        <color indexed="10"/>
        <rFont val="Calibri"/>
        <family val="2"/>
      </rPr>
      <t>Поликарбонат стандарт 4мм</t>
    </r>
  </si>
  <si>
    <r>
      <rPr>
        <sz val="16"/>
        <color indexed="8"/>
        <rFont val="Calibri"/>
        <family val="2"/>
      </rPr>
      <t>4</t>
    </r>
    <r>
      <rPr>
        <sz val="16"/>
        <color indexed="8"/>
        <rFont val="Calibri"/>
        <family val="2"/>
      </rPr>
      <t>м.(ширина 3м, высота 2,4м)</t>
    </r>
  </si>
  <si>
    <r>
      <t xml:space="preserve">6 дуг(мет. квадратный профиль 20х20) шаг между дугами </t>
    </r>
    <r>
      <rPr>
        <b/>
        <sz val="16"/>
        <color indexed="8"/>
        <rFont val="Calibri"/>
        <family val="2"/>
      </rPr>
      <t>0,67м</t>
    </r>
    <r>
      <rPr>
        <sz val="16"/>
        <color indexed="8"/>
        <rFont val="Calibri"/>
        <family val="2"/>
      </rPr>
      <t>.                     (3 листа пк)</t>
    </r>
  </si>
  <si>
    <r>
      <rPr>
        <sz val="16"/>
        <color indexed="8"/>
        <rFont val="Calibri"/>
        <family val="2"/>
      </rPr>
      <t>6</t>
    </r>
    <r>
      <rPr>
        <sz val="16"/>
        <color indexed="8"/>
        <rFont val="Calibri"/>
        <family val="2"/>
      </rPr>
      <t>м.(ширина 3м, высота 2,4м)</t>
    </r>
  </si>
  <si>
    <r>
      <t xml:space="preserve">9 дуг(мет. квадратный профиль 20х20) шаг между дугами </t>
    </r>
    <r>
      <rPr>
        <b/>
        <sz val="16"/>
        <color indexed="8"/>
        <rFont val="Calibri"/>
        <family val="2"/>
      </rPr>
      <t>0,67м</t>
    </r>
    <r>
      <rPr>
        <sz val="16"/>
        <color indexed="8"/>
        <rFont val="Calibri"/>
        <family val="2"/>
      </rPr>
      <t>.                  (4 листа пк)</t>
    </r>
  </si>
  <si>
    <r>
      <rPr>
        <sz val="16"/>
        <color indexed="8"/>
        <rFont val="Calibri"/>
        <family val="2"/>
      </rPr>
      <t>8</t>
    </r>
    <r>
      <rPr>
        <sz val="16"/>
        <color indexed="8"/>
        <rFont val="Calibri"/>
        <family val="2"/>
      </rPr>
      <t>м.(ширина 3м, высота 2,4м)</t>
    </r>
  </si>
  <si>
    <r>
      <t xml:space="preserve">12 дуг(мет. квадратный профиль 20х20) шаг между дугами </t>
    </r>
    <r>
      <rPr>
        <b/>
        <sz val="16"/>
        <color indexed="8"/>
        <rFont val="Calibri"/>
        <family val="2"/>
      </rPr>
      <t>0,67</t>
    </r>
    <r>
      <rPr>
        <sz val="16"/>
        <color indexed="8"/>
        <rFont val="Calibri"/>
        <family val="2"/>
      </rPr>
      <t>м.                     (5 листов пк)</t>
    </r>
  </si>
  <si>
    <r>
      <rPr>
        <sz val="16"/>
        <color indexed="8"/>
        <rFont val="Calibri"/>
        <family val="2"/>
      </rPr>
      <t>10</t>
    </r>
    <r>
      <rPr>
        <sz val="16"/>
        <color indexed="8"/>
        <rFont val="Calibri"/>
        <family val="2"/>
      </rPr>
      <t>м.(ширина 3м, высота 2,4м)</t>
    </r>
  </si>
  <si>
    <r>
      <t xml:space="preserve">15 дуг(мет. квадратный профиль 20х20) шаг между дугами </t>
    </r>
    <r>
      <rPr>
        <b/>
        <sz val="16"/>
        <color indexed="8"/>
        <rFont val="Calibri"/>
        <family val="2"/>
      </rPr>
      <t>0,67</t>
    </r>
    <r>
      <rPr>
        <sz val="16"/>
        <color indexed="8"/>
        <rFont val="Calibri"/>
        <family val="2"/>
      </rPr>
      <t>м.          (6 лисов пк)</t>
    </r>
  </si>
  <si>
    <r>
      <rPr>
        <sz val="16"/>
        <color indexed="8"/>
        <rFont val="Calibri"/>
        <family val="2"/>
      </rPr>
      <t>12</t>
    </r>
    <r>
      <rPr>
        <sz val="16"/>
        <color indexed="8"/>
        <rFont val="Calibri"/>
        <family val="2"/>
      </rPr>
      <t>м.(ширина 3м, высота 2,4м)</t>
    </r>
  </si>
  <si>
    <r>
      <t xml:space="preserve">18 дуг(мет. квадратный профиль 20х20) шаг между дугами </t>
    </r>
    <r>
      <rPr>
        <b/>
        <sz val="16"/>
        <color indexed="8"/>
        <rFont val="Calibri"/>
        <family val="2"/>
      </rPr>
      <t>0,67</t>
    </r>
    <r>
      <rPr>
        <sz val="16"/>
        <color indexed="8"/>
        <rFont val="Calibri"/>
        <family val="2"/>
      </rPr>
      <t>мм.                      (7 листов пк)</t>
    </r>
  </si>
  <si>
    <t>цена теплицы с ПК розница</t>
  </si>
  <si>
    <r>
      <rPr>
        <sz val="14"/>
        <color indexed="10"/>
        <rFont val="Calibri"/>
        <family val="2"/>
      </rPr>
      <t xml:space="preserve">оцинкованный </t>
    </r>
    <r>
      <rPr>
        <sz val="14"/>
        <color indexed="8"/>
        <rFont val="Calibri"/>
        <family val="2"/>
      </rPr>
      <t>V-образный про-филь  0,8 мм. Высота теплицы 2 метра, Ширина 3 метра. Для удобства транспортировки теплица полностью разборна и упакованна в картонные коробки. Для придания крепости конструкции дуги расположены с шагом в 50 см.Для сборки  необходимы пассатижи и крестовая отвертка, монтаж занимает от 3-х до 6 часов</t>
    </r>
  </si>
  <si>
    <r>
      <rPr>
        <sz val="16"/>
        <color indexed="8"/>
        <rFont val="Calibri"/>
        <family val="2"/>
      </rPr>
      <t>4</t>
    </r>
    <r>
      <rPr>
        <sz val="16"/>
        <color indexed="8"/>
        <rFont val="Calibri"/>
        <family val="2"/>
      </rPr>
      <t>м.(ширина 3м, высота 2,1м)</t>
    </r>
  </si>
  <si>
    <r>
      <rPr>
        <sz val="16"/>
        <color indexed="8"/>
        <rFont val="Calibri"/>
        <family val="2"/>
      </rPr>
      <t>6</t>
    </r>
    <r>
      <rPr>
        <sz val="16"/>
        <color indexed="8"/>
        <rFont val="Calibri"/>
        <family val="2"/>
      </rPr>
      <t>м.(ширина 3м, высота 2,1м)</t>
    </r>
  </si>
  <si>
    <t>цена теплицы мел. опт</t>
  </si>
  <si>
    <t xml:space="preserve">Каркас теплицы Мария Делюкс продается в разборном состоянии и готов к транспортировке на багажнике легк. автомобиля, что позволит сэкономить на доставке. Каркас изготовлен из стальной трубы сечением 20х20мм.Покрытие: сотовый поликарбонат. По торцам 2 двери, 2 форточки. Расстояние между дугами 1 метр. </t>
  </si>
  <si>
    <r>
      <rPr>
        <sz val="16"/>
        <color indexed="8"/>
        <rFont val="Calibri"/>
        <family val="2"/>
      </rPr>
      <t>8</t>
    </r>
    <r>
      <rPr>
        <sz val="16"/>
        <color indexed="8"/>
        <rFont val="Calibri"/>
        <family val="2"/>
      </rPr>
      <t>м.(ширина 3м, высота 2,1м)</t>
    </r>
  </si>
  <si>
    <r>
      <rPr>
        <sz val="16"/>
        <color indexed="8"/>
        <rFont val="Calibri"/>
        <family val="2"/>
      </rPr>
      <t>10</t>
    </r>
    <r>
      <rPr>
        <sz val="16"/>
        <color indexed="8"/>
        <rFont val="Calibri"/>
        <family val="2"/>
      </rPr>
      <t>м.(ширина 3м, высота 2,1м)</t>
    </r>
  </si>
  <si>
    <r>
      <rPr>
        <sz val="16"/>
        <color indexed="8"/>
        <rFont val="Calibri"/>
        <family val="2"/>
      </rPr>
      <t>12</t>
    </r>
    <r>
      <rPr>
        <sz val="16"/>
        <color indexed="8"/>
        <rFont val="Calibri"/>
        <family val="2"/>
      </rPr>
      <t>м.(ширина 3м, высота 2,1м)</t>
    </r>
  </si>
  <si>
    <r>
      <t xml:space="preserve"> 2 двери, 4 форточки, стальная профильная труба, окрашена краской с трехслойным покрытием, арки с усилением,комплект фурнитуры и саморезов.  </t>
    </r>
    <r>
      <rPr>
        <b/>
        <sz val="16"/>
        <color indexed="10"/>
        <rFont val="Calibri"/>
        <family val="2"/>
      </rPr>
      <t>Поликарбонат стандарт 4мм</t>
    </r>
  </si>
  <si>
    <r>
      <t xml:space="preserve">5 дуг(мет. квадратный профиль </t>
    </r>
    <r>
      <rPr>
        <b/>
        <sz val="16"/>
        <color indexed="8"/>
        <rFont val="Calibri"/>
        <family val="2"/>
      </rPr>
      <t>20х40</t>
    </r>
    <r>
      <rPr>
        <sz val="16"/>
        <color indexed="8"/>
        <rFont val="Calibri"/>
        <family val="2"/>
      </rPr>
      <t>) шаг между дугами 1м.                     (3 листа пк)</t>
    </r>
  </si>
  <si>
    <r>
      <t xml:space="preserve">7 дуг(мет. квадратный профиль </t>
    </r>
    <r>
      <rPr>
        <b/>
        <sz val="16"/>
        <color indexed="8"/>
        <rFont val="Calibri"/>
        <family val="2"/>
      </rPr>
      <t>20х40</t>
    </r>
    <r>
      <rPr>
        <sz val="16"/>
        <color indexed="8"/>
        <rFont val="Calibri"/>
        <family val="2"/>
      </rPr>
      <t>) шаг между дугами 1м.                  (4 листа пк)</t>
    </r>
  </si>
  <si>
    <r>
      <t xml:space="preserve">9 дуг(мет. квадратный профиль </t>
    </r>
    <r>
      <rPr>
        <b/>
        <sz val="16"/>
        <color indexed="8"/>
        <rFont val="Calibri"/>
        <family val="2"/>
      </rPr>
      <t>20х40</t>
    </r>
    <r>
      <rPr>
        <sz val="16"/>
        <color indexed="8"/>
        <rFont val="Calibri"/>
        <family val="2"/>
      </rPr>
      <t>) шаг между дугами 1м.                     (5 листов пк)</t>
    </r>
  </si>
  <si>
    <r>
      <t xml:space="preserve">11 дуг(мет. квадратный профиль </t>
    </r>
    <r>
      <rPr>
        <b/>
        <sz val="16"/>
        <color indexed="8"/>
        <rFont val="Calibri"/>
        <family val="2"/>
      </rPr>
      <t>20х40</t>
    </r>
    <r>
      <rPr>
        <sz val="16"/>
        <color indexed="8"/>
        <rFont val="Calibri"/>
        <family val="2"/>
      </rPr>
      <t>) шаг между дугами 1м.          (6 лисов пк)</t>
    </r>
  </si>
  <si>
    <r>
      <t xml:space="preserve">13 дуг(мет. квадратный профиль </t>
    </r>
    <r>
      <rPr>
        <b/>
        <sz val="16"/>
        <color indexed="8"/>
        <rFont val="Calibri"/>
        <family val="2"/>
      </rPr>
      <t>20х40</t>
    </r>
    <r>
      <rPr>
        <sz val="16"/>
        <color indexed="8"/>
        <rFont val="Calibri"/>
        <family val="2"/>
      </rPr>
      <t>) шаг между дугами 1м.                      (7 листов пк)</t>
    </r>
  </si>
  <si>
    <r>
      <t xml:space="preserve">Основание — стальная профильная труба 20х40 мм, цвет каркаса — белый. 2 двери, 2 форточки комплект фурнитуры и саморезов. </t>
    </r>
    <r>
      <rPr>
        <b/>
        <sz val="16"/>
        <color indexed="10"/>
        <rFont val="Calibri"/>
        <family val="2"/>
      </rPr>
      <t>Поликарбонат стандарт 4мм</t>
    </r>
  </si>
  <si>
    <r>
      <rPr>
        <sz val="16"/>
        <color indexed="8"/>
        <rFont val="Calibri"/>
        <family val="2"/>
      </rPr>
      <t>4</t>
    </r>
    <r>
      <rPr>
        <sz val="16"/>
        <color indexed="8"/>
        <rFont val="Calibri"/>
        <family val="2"/>
      </rPr>
      <t>м.(ширина 3м, высота 2м)</t>
    </r>
  </si>
  <si>
    <r>
      <rPr>
        <sz val="16"/>
        <color indexed="8"/>
        <rFont val="Calibri"/>
        <family val="2"/>
      </rPr>
      <t>6</t>
    </r>
    <r>
      <rPr>
        <sz val="16"/>
        <color indexed="8"/>
        <rFont val="Calibri"/>
        <family val="2"/>
      </rPr>
      <t>м.(ширина 3м, высота 2м)</t>
    </r>
  </si>
  <si>
    <r>
      <rPr>
        <sz val="16"/>
        <color indexed="8"/>
        <rFont val="Calibri"/>
        <family val="2"/>
      </rPr>
      <t>8</t>
    </r>
    <r>
      <rPr>
        <sz val="16"/>
        <color indexed="8"/>
        <rFont val="Calibri"/>
        <family val="2"/>
      </rPr>
      <t>м.(ширина 3м, высота 2м)</t>
    </r>
  </si>
  <si>
    <r>
      <rPr>
        <sz val="16"/>
        <color indexed="8"/>
        <rFont val="Calibri"/>
        <family val="2"/>
      </rPr>
      <t>10</t>
    </r>
    <r>
      <rPr>
        <sz val="16"/>
        <color indexed="8"/>
        <rFont val="Calibri"/>
        <family val="2"/>
      </rPr>
      <t>м.(ширина 3м, высота 2м)</t>
    </r>
  </si>
  <si>
    <r>
      <rPr>
        <sz val="16"/>
        <color indexed="8"/>
        <rFont val="Calibri"/>
        <family val="2"/>
      </rPr>
      <t>12</t>
    </r>
    <r>
      <rPr>
        <sz val="16"/>
        <color indexed="8"/>
        <rFont val="Calibri"/>
        <family val="2"/>
      </rPr>
      <t>м.(ширина 3м, высота 2м)</t>
    </r>
  </si>
  <si>
    <r>
      <t xml:space="preserve">Основание — стальная профильная труба 20х40 мм, антикоррозионное полимерное покрытие, цвет каркаса — белый. 2 двери, 2 форточки комплект фурнитуры и саморезов. </t>
    </r>
    <r>
      <rPr>
        <b/>
        <sz val="16"/>
        <color indexed="10"/>
        <rFont val="Calibri"/>
        <family val="2"/>
      </rPr>
      <t>Поликарбонат стандарт 4мм</t>
    </r>
  </si>
  <si>
    <r>
      <t xml:space="preserve">Теплица арочной формы. Каркас изготовлен из </t>
    </r>
    <r>
      <rPr>
        <b/>
        <sz val="16"/>
        <color indexed="10"/>
        <rFont val="Calibri"/>
        <family val="2"/>
      </rPr>
      <t>оцинкованной</t>
    </r>
    <r>
      <rPr>
        <sz val="16"/>
        <color indexed="8"/>
        <rFont val="Calibri"/>
        <family val="2"/>
      </rPr>
      <t xml:space="preserve"> трубы сечением 25х25мм, толщина профиля на дугах 1мм, на торцах 0,9мм.Покрытие: сотовый поликарбонат. По торцам 2 двери, 2 форточки. Расстояние между дугами 0,64 метра. </t>
    </r>
  </si>
  <si>
    <r>
      <rPr>
        <sz val="16"/>
        <color indexed="8"/>
        <rFont val="Calibri"/>
        <family val="2"/>
      </rPr>
      <t>4</t>
    </r>
    <r>
      <rPr>
        <sz val="16"/>
        <color indexed="8"/>
        <rFont val="Calibri"/>
        <family val="2"/>
      </rPr>
      <t>м.(ширина 3м, высота 2,15м)</t>
    </r>
  </si>
  <si>
    <r>
      <rPr>
        <sz val="16"/>
        <color indexed="8"/>
        <rFont val="Calibri"/>
        <family val="2"/>
      </rPr>
      <t>6</t>
    </r>
    <r>
      <rPr>
        <sz val="16"/>
        <color indexed="8"/>
        <rFont val="Calibri"/>
        <family val="2"/>
      </rPr>
      <t>м.(ширина 3м, высота 2,15м)</t>
    </r>
  </si>
  <si>
    <r>
      <rPr>
        <sz val="16"/>
        <color indexed="8"/>
        <rFont val="Calibri"/>
        <family val="2"/>
      </rPr>
      <t>8</t>
    </r>
    <r>
      <rPr>
        <sz val="16"/>
        <color indexed="8"/>
        <rFont val="Calibri"/>
        <family val="2"/>
      </rPr>
      <t>м.(ширина 3м, высота 2,15м)</t>
    </r>
  </si>
  <si>
    <r>
      <rPr>
        <sz val="16"/>
        <rFont val="Calibri"/>
        <family val="2"/>
      </rPr>
      <t>10м.(ширина 3м, высота 2,15м)</t>
    </r>
  </si>
  <si>
    <r>
      <rPr>
        <sz val="16"/>
        <rFont val="Calibri"/>
        <family val="2"/>
      </rPr>
      <t>4м.(ширина 3м, высота 2,1м)</t>
    </r>
  </si>
  <si>
    <r>
      <rPr>
        <sz val="16"/>
        <rFont val="Calibri"/>
        <family val="2"/>
      </rPr>
      <t>6м.(ширина 3м, высота 2,1м)</t>
    </r>
  </si>
  <si>
    <r>
      <t xml:space="preserve">Каркас теплицы "Дачница" продается в разборном состоянии и готов к транспортировке на багажнике легкового автомобиля. Каркас изготовлен из </t>
    </r>
    <r>
      <rPr>
        <b/>
        <sz val="16"/>
        <color indexed="10"/>
        <rFont val="Calibri"/>
        <family val="2"/>
      </rPr>
      <t xml:space="preserve">оцинкованной </t>
    </r>
    <r>
      <rPr>
        <sz val="16"/>
        <color indexed="8"/>
        <rFont val="Calibri"/>
        <family val="2"/>
      </rPr>
      <t>стальной трубы сечением 20х30мм. Покрытие: сотовый поликарбонат. По торцам 2 двери, 2 форточки. Расстояние между дугами 1 метр. Саморезы для крепления поликарбоната в комплект не входят</t>
    </r>
  </si>
  <si>
    <r>
      <t xml:space="preserve">Каркас теплицы из жёсткого клеверообразного профиля 20х20мм, </t>
    </r>
    <r>
      <rPr>
        <b/>
        <sz val="16"/>
        <color indexed="10"/>
        <rFont val="Calibri"/>
        <family val="2"/>
      </rPr>
      <t>цинковый слой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 xml:space="preserve">покрывает трубу с обеих сторон, усиленные соединительные элементы охватывающие дуги с обеих сторон, поликарбонат крепится к теплице при помощи кровельных саморезов с шайбами.
</t>
    </r>
  </si>
  <si>
    <r>
      <t xml:space="preserve">Парник </t>
    </r>
    <r>
      <rPr>
        <b/>
        <sz val="16"/>
        <color indexed="8"/>
        <rFont val="Calibri"/>
        <family val="2"/>
      </rPr>
      <t>4 м</t>
    </r>
  </si>
  <si>
    <r>
      <t>Парник 6</t>
    </r>
    <r>
      <rPr>
        <b/>
        <sz val="16"/>
        <color indexed="8"/>
        <rFont val="Calibri"/>
        <family val="2"/>
      </rPr>
      <t xml:space="preserve"> м</t>
    </r>
  </si>
  <si>
    <r>
      <t>Парник 8</t>
    </r>
    <r>
      <rPr>
        <b/>
        <sz val="16"/>
        <color indexed="8"/>
        <rFont val="Calibri"/>
        <family val="2"/>
      </rPr>
      <t xml:space="preserve"> м</t>
    </r>
  </si>
  <si>
    <r>
      <t xml:space="preserve">Каркас теплицы "Самарочка" </t>
    </r>
    <r>
      <rPr>
        <b/>
        <sz val="16"/>
        <color indexed="10"/>
        <rFont val="Calibri"/>
        <family val="2"/>
      </rPr>
      <t>оцинкованная</t>
    </r>
    <r>
      <rPr>
        <sz val="16"/>
        <color indexed="8"/>
        <rFont val="Calibri"/>
        <family val="2"/>
      </rPr>
      <t xml:space="preserve"> изготовлен из стальной трубы сечением 25х25мм. Покрытие: сотовый поликарбонат. По торцам 2 двери, 2 форточки. Расстояние между дугами 1 метр. </t>
    </r>
  </si>
  <si>
    <r>
      <t xml:space="preserve">Каркас теплицы "Самарочка" </t>
    </r>
    <r>
      <rPr>
        <b/>
        <sz val="16"/>
        <color indexed="10"/>
        <rFont val="Calibri"/>
        <family val="2"/>
      </rPr>
      <t>оцин-кованная</t>
    </r>
    <r>
      <rPr>
        <sz val="16"/>
        <color indexed="8"/>
        <rFont val="Calibri"/>
        <family val="2"/>
      </rPr>
      <t xml:space="preserve"> изго-товлен из стальной трубы сечением 20х20мм. Пок-рытие: сотовый поликарбонат. По торцам 2 двери, 2 форточки. Рас-стояние между дугами 1 метр. </t>
    </r>
  </si>
  <si>
    <r>
      <rPr>
        <sz val="16"/>
        <color indexed="8"/>
        <rFont val="Calibri"/>
        <family val="2"/>
      </rPr>
      <t>4</t>
    </r>
    <r>
      <rPr>
        <sz val="16"/>
        <color indexed="8"/>
        <rFont val="Calibri"/>
        <family val="2"/>
      </rPr>
      <t>м.(ширина 3м, высота 2,1м)</t>
    </r>
  </si>
  <si>
    <r>
      <rPr>
        <sz val="16"/>
        <color indexed="8"/>
        <rFont val="Calibri"/>
        <family val="2"/>
      </rPr>
      <t>6</t>
    </r>
    <r>
      <rPr>
        <sz val="16"/>
        <color indexed="8"/>
        <rFont val="Calibri"/>
        <family val="2"/>
      </rPr>
      <t>м.(ширина 3м, высота 2,1м)</t>
    </r>
  </si>
  <si>
    <r>
      <t xml:space="preserve">Каркас теплицы оцинкованный изготовлен из стальной трубы сечением 20х20мм.Покрытие: сотовый поликарбонат. По торцам 2 двери, 2 форточки. Расстояние между дугами </t>
    </r>
    <r>
      <rPr>
        <b/>
        <sz val="16"/>
        <color indexed="8"/>
        <rFont val="Calibri"/>
        <family val="2"/>
      </rPr>
      <t>0,67</t>
    </r>
    <r>
      <rPr>
        <sz val="16"/>
        <color indexed="8"/>
        <rFont val="Calibri"/>
        <family val="2"/>
      </rPr>
      <t xml:space="preserve"> метра. </t>
    </r>
  </si>
  <si>
    <r>
      <t>При нагревании воздуха в теплице свыше 24</t>
    </r>
    <r>
      <rPr>
        <vertAlign val="superscript"/>
        <sz val="16"/>
        <color indexed="8"/>
        <rFont val="Calibri"/>
        <family val="2"/>
      </rPr>
      <t>o</t>
    </r>
    <r>
      <rPr>
        <sz val="16"/>
        <color indexed="8"/>
        <rFont val="Calibri"/>
        <family val="2"/>
      </rPr>
      <t>C автоматически открывает форточку для проветривания</t>
    </r>
  </si>
  <si>
    <r>
      <t xml:space="preserve">Подготовка грунта производится на участке клиента силами сборщиков и включает в себя выравнивание грунта лопатой при плюсовой температуре с апреля по ноябрь, при свободном подходе к месту сборки. В подготовку грунта </t>
    </r>
    <r>
      <rPr>
        <b/>
        <sz val="16"/>
        <color indexed="8"/>
        <rFont val="Calibri"/>
        <family val="2"/>
      </rPr>
      <t xml:space="preserve">НЕ включаются </t>
    </r>
    <r>
      <rPr>
        <sz val="16"/>
        <color indexed="8"/>
        <rFont val="Calibri"/>
        <family val="2"/>
      </rPr>
      <t xml:space="preserve">работы с ноября по апрель по переносу стройматериалов, продуктов жизнедеятельности животных, химических веществ, выкорчовывание пней, изменение русла рек и т.п. с места предполагаемого к установке теплицы. Виды работ не осуществляемые сборщиками могут быть выполнены по отдельной договоренности с ними. </t>
    </r>
  </si>
  <si>
    <t>цена  мел.опт</t>
  </si>
  <si>
    <t>АКЦИЯ "ВМЯТИНКА"</t>
  </si>
  <si>
    <t>цвет</t>
  </si>
  <si>
    <t>Производим резку листов из акции "вмятинка" кратно 1м.</t>
  </si>
  <si>
    <t>1300р</t>
  </si>
  <si>
    <t>4057р</t>
  </si>
  <si>
    <t>6000р</t>
  </si>
  <si>
    <t>3шт</t>
  </si>
  <si>
    <t>зелен</t>
  </si>
  <si>
    <t>4эко</t>
  </si>
  <si>
    <t>зеленый</t>
  </si>
  <si>
    <t>4 стандарт</t>
  </si>
  <si>
    <t>оранжевый</t>
  </si>
  <si>
    <t>синий</t>
  </si>
  <si>
    <t>желтый</t>
  </si>
  <si>
    <t>опт</t>
  </si>
  <si>
    <t xml:space="preserve"> При покупке от трёх листов ЦЕНА ДОГОВОРНАЯ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</si>
</sst>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0&quot;р.&quot;"/>
    <numFmt numFmtId="166" formatCode="#,##0.0&quot;р.&quot;;[Red]\-#,##0.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"/>
    <numFmt numFmtId="176" formatCode="[$-FC19]d\ mmmm\ yyyy\ &quot;г.&quot;"/>
    <numFmt numFmtId="177" formatCode="0.000"/>
    <numFmt numFmtId="178" formatCode="0.0000"/>
  </numFmts>
  <fonts count="1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0"/>
      <color indexed="8"/>
      <name val="Trebuchet MS"/>
      <family val="2"/>
    </font>
    <font>
      <b/>
      <i/>
      <u val="single"/>
      <sz val="16"/>
      <name val="Arial"/>
      <family val="2"/>
    </font>
    <font>
      <sz val="10"/>
      <name val="Helv"/>
      <family val="0"/>
    </font>
    <font>
      <b/>
      <i/>
      <sz val="10"/>
      <name val="Arial Cyr"/>
      <family val="0"/>
    </font>
    <font>
      <b/>
      <sz val="10"/>
      <name val="Arial Cyr"/>
      <family val="2"/>
    </font>
    <font>
      <i/>
      <sz val="10"/>
      <name val="Arial"/>
      <family val="2"/>
    </font>
    <font>
      <b/>
      <i/>
      <u val="single"/>
      <sz val="14"/>
      <name val="Arial"/>
      <family val="2"/>
    </font>
    <font>
      <b/>
      <sz val="12"/>
      <name val="Arial"/>
      <family val="2"/>
    </font>
    <font>
      <sz val="9"/>
      <name val="Arial Cyr"/>
      <family val="0"/>
    </font>
    <font>
      <sz val="14"/>
      <name val="Arial Narrow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0.5"/>
      <name val="Arial Narrow"/>
      <family val="2"/>
    </font>
    <font>
      <b/>
      <sz val="12"/>
      <color indexed="8"/>
      <name val="Calibri"/>
      <family val="2"/>
    </font>
    <font>
      <b/>
      <sz val="22"/>
      <name val="Aparajita"/>
      <family val="2"/>
    </font>
    <font>
      <b/>
      <sz val="22"/>
      <color indexed="8"/>
      <name val="Arial Narrow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8"/>
      <color indexed="10"/>
      <name val="Calibri"/>
      <family val="2"/>
    </font>
    <font>
      <sz val="14"/>
      <color indexed="10"/>
      <name val="Calibri"/>
      <family val="2"/>
    </font>
    <font>
      <sz val="16"/>
      <name val="Calibri"/>
      <family val="2"/>
    </font>
    <font>
      <sz val="16"/>
      <color indexed="10"/>
      <name val="Calibri"/>
      <family val="2"/>
    </font>
    <font>
      <vertAlign val="superscript"/>
      <sz val="16"/>
      <color indexed="8"/>
      <name val="Calibri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0"/>
      <color indexed="10"/>
      <name val="Calibri"/>
      <family val="2"/>
    </font>
    <font>
      <sz val="18"/>
      <color indexed="8"/>
      <name val="Calibri"/>
      <family val="2"/>
    </font>
    <font>
      <i/>
      <sz val="22"/>
      <name val="Calibri"/>
      <family val="2"/>
    </font>
    <font>
      <sz val="22"/>
      <color indexed="8"/>
      <name val="Calibri"/>
      <family val="2"/>
    </font>
    <font>
      <sz val="11"/>
      <name val="Calibri"/>
      <family val="2"/>
    </font>
    <font>
      <b/>
      <i/>
      <sz val="11"/>
      <color indexed="63"/>
      <name val="Arial Narrow"/>
      <family val="2"/>
    </font>
    <font>
      <sz val="18"/>
      <name val="Calibri"/>
      <family val="2"/>
    </font>
    <font>
      <sz val="24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b/>
      <i/>
      <strike/>
      <sz val="18"/>
      <name val="Calibri"/>
      <family val="2"/>
    </font>
    <font>
      <sz val="10"/>
      <color indexed="8"/>
      <name val="Times New Roman"/>
      <family val="1"/>
    </font>
    <font>
      <b/>
      <sz val="16"/>
      <color indexed="9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8"/>
      <color indexed="10"/>
      <name val="Calibri"/>
      <family val="2"/>
    </font>
    <font>
      <b/>
      <sz val="20"/>
      <color indexed="10"/>
      <name val="Calibri"/>
      <family val="2"/>
    </font>
    <font>
      <b/>
      <sz val="22"/>
      <color indexed="10"/>
      <name val="Calibri"/>
      <family val="2"/>
    </font>
    <font>
      <b/>
      <sz val="24"/>
      <color indexed="10"/>
      <name val="Calibri"/>
      <family val="2"/>
    </font>
    <font>
      <sz val="28"/>
      <color indexed="9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24"/>
      <color indexed="8"/>
      <name val="Calibri"/>
      <family val="2"/>
    </font>
    <font>
      <b/>
      <sz val="22"/>
      <name val="Calibri"/>
      <family val="2"/>
    </font>
    <font>
      <b/>
      <i/>
      <sz val="22"/>
      <color indexed="10"/>
      <name val="Calibri"/>
      <family val="2"/>
    </font>
    <font>
      <b/>
      <i/>
      <strike/>
      <sz val="22"/>
      <name val="Calibri"/>
      <family val="2"/>
    </font>
    <font>
      <b/>
      <i/>
      <sz val="24"/>
      <color indexed="10"/>
      <name val="Calibri"/>
      <family val="2"/>
    </font>
    <font>
      <b/>
      <i/>
      <strike/>
      <sz val="24"/>
      <name val="Calibri"/>
      <family val="2"/>
    </font>
    <font>
      <b/>
      <sz val="20"/>
      <name val="Calibri"/>
      <family val="2"/>
    </font>
    <font>
      <b/>
      <i/>
      <sz val="22"/>
      <color indexed="8"/>
      <name val="Calibri"/>
      <family val="2"/>
    </font>
    <font>
      <b/>
      <sz val="28"/>
      <color indexed="8"/>
      <name val="Calibri"/>
      <family val="2"/>
    </font>
    <font>
      <b/>
      <i/>
      <sz val="20"/>
      <color indexed="8"/>
      <name val="Times New Roman"/>
      <family val="1"/>
    </font>
    <font>
      <b/>
      <i/>
      <sz val="2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4"/>
      <color indexed="1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b/>
      <i/>
      <sz val="20"/>
      <color rgb="FFFF0000"/>
      <name val="Calibri"/>
      <family val="2"/>
    </font>
    <font>
      <sz val="18"/>
      <color theme="1"/>
      <name val="Calibri"/>
      <family val="2"/>
    </font>
    <font>
      <sz val="22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rgb="FF333333"/>
      <name val="Arial Narrow"/>
      <family val="2"/>
    </font>
    <font>
      <b/>
      <sz val="14"/>
      <color theme="1"/>
      <name val="Arial Narrow"/>
      <family val="2"/>
    </font>
    <font>
      <sz val="24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sz val="14"/>
      <color theme="0"/>
      <name val="Calibri"/>
      <family val="2"/>
    </font>
    <font>
      <b/>
      <sz val="14"/>
      <color theme="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rgb="FFFF0000"/>
      <name val="Calibri"/>
      <family val="2"/>
    </font>
    <font>
      <b/>
      <sz val="16"/>
      <color rgb="FFFF0000"/>
      <name val="Calibri"/>
      <family val="2"/>
    </font>
    <font>
      <sz val="16"/>
      <color theme="1"/>
      <name val="Calibri"/>
      <family val="2"/>
    </font>
    <font>
      <b/>
      <i/>
      <sz val="18"/>
      <color rgb="FFFF0000"/>
      <name val="Calibri"/>
      <family val="2"/>
    </font>
    <font>
      <b/>
      <sz val="20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rgb="FFFF0000"/>
      <name val="Calibri"/>
      <family val="2"/>
    </font>
    <font>
      <sz val="28"/>
      <color theme="0"/>
      <name val="Calibri"/>
      <family val="2"/>
    </font>
    <font>
      <b/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24"/>
      <color theme="1"/>
      <name val="Calibri"/>
      <family val="2"/>
    </font>
    <font>
      <b/>
      <i/>
      <sz val="22"/>
      <color rgb="FFFF0000"/>
      <name val="Calibri"/>
      <family val="2"/>
    </font>
    <font>
      <b/>
      <i/>
      <sz val="24"/>
      <color rgb="FFFF0000"/>
      <name val="Calibri"/>
      <family val="2"/>
    </font>
    <font>
      <b/>
      <i/>
      <sz val="22"/>
      <color theme="1"/>
      <name val="Calibri"/>
      <family val="2"/>
    </font>
    <font>
      <b/>
      <sz val="28"/>
      <color theme="1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i/>
      <sz val="20"/>
      <color theme="1"/>
      <name val="Times New Roman"/>
      <family val="1"/>
    </font>
    <font>
      <b/>
      <i/>
      <sz val="20"/>
      <color theme="1"/>
      <name val="Calibri"/>
      <family val="2"/>
    </font>
    <font>
      <b/>
      <sz val="14"/>
      <color rgb="FFFF0000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/>
      <right>
        <color indexed="63"/>
      </right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/>
      <bottom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/>
      <right style="medium">
        <color indexed="8"/>
      </right>
      <top/>
      <bottom style="medium"/>
    </border>
    <border>
      <left/>
      <right style="medium">
        <color indexed="8"/>
      </right>
      <top/>
      <bottom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>
        <color indexed="63"/>
      </left>
      <right style="medium"/>
      <top/>
      <bottom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n"/>
      <top style="thin"/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/>
      <top style="medium"/>
      <bottom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1" applyNumberFormat="0" applyAlignment="0" applyProtection="0"/>
    <xf numFmtId="0" fontId="104" fillId="27" borderId="2" applyNumberFormat="0" applyAlignment="0" applyProtection="0"/>
    <xf numFmtId="0" fontId="105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28" borderId="7" applyNumberFormat="0" applyAlignment="0" applyProtection="0"/>
    <xf numFmtId="0" fontId="111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13" fillId="0" borderId="0" applyNumberFormat="0" applyFill="0" applyBorder="0" applyAlignment="0" applyProtection="0"/>
    <xf numFmtId="0" fontId="114" fillId="30" borderId="0" applyNumberFormat="0" applyBorder="0" applyAlignment="0" applyProtection="0"/>
    <xf numFmtId="0" fontId="11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8" fillId="32" borderId="0" applyNumberFormat="0" applyBorder="0" applyAlignment="0" applyProtection="0"/>
  </cellStyleXfs>
  <cellXfs count="693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64" fontId="2" fillId="0" borderId="18" xfId="0" applyNumberFormat="1" applyFont="1" applyBorder="1" applyAlignment="1" applyProtection="1">
      <alignment horizontal="center" vertical="center" wrapText="1"/>
      <protection/>
    </xf>
    <xf numFmtId="0" fontId="7" fillId="0" borderId="0" xfId="42" applyAlignment="1" applyProtection="1">
      <alignment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4" fontId="2" fillId="0" borderId="22" xfId="0" applyNumberFormat="1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0" fontId="10" fillId="0" borderId="0" xfId="53">
      <alignment/>
      <protection/>
    </xf>
    <xf numFmtId="0" fontId="3" fillId="0" borderId="25" xfId="53" applyFont="1" applyBorder="1" applyAlignment="1">
      <alignment horizontal="center" vertical="center" wrapText="1"/>
      <protection/>
    </xf>
    <xf numFmtId="0" fontId="11" fillId="0" borderId="25" xfId="53" applyFont="1" applyBorder="1" applyAlignment="1">
      <alignment horizontal="left"/>
      <protection/>
    </xf>
    <xf numFmtId="0" fontId="11" fillId="0" borderId="25" xfId="53" applyFont="1" applyBorder="1" applyAlignment="1">
      <alignment horizontal="center" vertical="center"/>
      <protection/>
    </xf>
    <xf numFmtId="0" fontId="11" fillId="0" borderId="25" xfId="53" applyFont="1" applyBorder="1" applyAlignment="1">
      <alignment horizontal="center" vertical="center" wrapText="1"/>
      <protection/>
    </xf>
    <xf numFmtId="0" fontId="11" fillId="0" borderId="25" xfId="53" applyFont="1" applyBorder="1" applyAlignment="1">
      <alignment horizontal="left" vertical="center" wrapText="1"/>
      <protection/>
    </xf>
    <xf numFmtId="0" fontId="3" fillId="6" borderId="25" xfId="53" applyFont="1" applyFill="1" applyBorder="1" applyAlignment="1">
      <alignment horizontal="center" vertical="center" wrapText="1"/>
      <protection/>
    </xf>
    <xf numFmtId="0" fontId="11" fillId="6" borderId="25" xfId="53" applyFont="1" applyFill="1" applyBorder="1" applyAlignment="1">
      <alignment horizontal="center" vertical="center" wrapText="1"/>
      <protection/>
    </xf>
    <xf numFmtId="0" fontId="11" fillId="6" borderId="25" xfId="53" applyFont="1" applyFill="1" applyBorder="1" applyAlignment="1">
      <alignment horizontal="left" vertical="center" wrapText="1"/>
      <protection/>
    </xf>
    <xf numFmtId="0" fontId="11" fillId="6" borderId="25" xfId="53" applyFont="1" applyFill="1" applyBorder="1" applyAlignment="1">
      <alignment horizontal="center" vertical="center"/>
      <protection/>
    </xf>
    <xf numFmtId="0" fontId="11" fillId="6" borderId="25" xfId="53" applyFont="1" applyFill="1" applyBorder="1" applyAlignment="1">
      <alignment horizontal="left"/>
      <protection/>
    </xf>
    <xf numFmtId="0" fontId="19" fillId="0" borderId="26" xfId="53" applyFont="1" applyBorder="1" applyAlignment="1">
      <alignment horizontal="left" vertical="center" wrapText="1"/>
      <protection/>
    </xf>
    <xf numFmtId="0" fontId="11" fillId="0" borderId="27" xfId="53" applyFont="1" applyBorder="1" applyAlignment="1">
      <alignment horizontal="center" vertical="center"/>
      <protection/>
    </xf>
    <xf numFmtId="0" fontId="19" fillId="6" borderId="26" xfId="53" applyFont="1" applyFill="1" applyBorder="1" applyAlignment="1">
      <alignment horizontal="left" vertical="center" wrapText="1"/>
      <protection/>
    </xf>
    <xf numFmtId="0" fontId="11" fillId="6" borderId="27" xfId="53" applyFont="1" applyFill="1" applyBorder="1" applyAlignment="1">
      <alignment horizontal="center" vertical="center"/>
      <protection/>
    </xf>
    <xf numFmtId="0" fontId="19" fillId="6" borderId="26" xfId="53" applyFont="1" applyFill="1" applyBorder="1" applyAlignment="1">
      <alignment horizontal="left"/>
      <protection/>
    </xf>
    <xf numFmtId="0" fontId="19" fillId="0" borderId="26" xfId="53" applyFont="1" applyBorder="1" applyAlignment="1">
      <alignment horizontal="left"/>
      <protection/>
    </xf>
    <xf numFmtId="0" fontId="19" fillId="6" borderId="18" xfId="53" applyFont="1" applyFill="1" applyBorder="1" applyAlignment="1">
      <alignment horizontal="left"/>
      <protection/>
    </xf>
    <xf numFmtId="0" fontId="11" fillId="6" borderId="28" xfId="53" applyFont="1" applyFill="1" applyBorder="1" applyAlignment="1">
      <alignment horizontal="center" vertical="center"/>
      <protection/>
    </xf>
    <xf numFmtId="0" fontId="11" fillId="6" borderId="28" xfId="53" applyFont="1" applyFill="1" applyBorder="1" applyAlignment="1">
      <alignment horizontal="left"/>
      <protection/>
    </xf>
    <xf numFmtId="0" fontId="11" fillId="6" borderId="29" xfId="53" applyFont="1" applyFill="1" applyBorder="1" applyAlignment="1">
      <alignment horizontal="center" vertic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7" borderId="26" xfId="0" applyFill="1" applyBorder="1" applyAlignment="1">
      <alignment/>
    </xf>
    <xf numFmtId="0" fontId="0" fillId="7" borderId="25" xfId="0" applyFill="1" applyBorder="1" applyAlignment="1">
      <alignment/>
    </xf>
    <xf numFmtId="0" fontId="0" fillId="7" borderId="27" xfId="0" applyFill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7" borderId="18" xfId="0" applyFill="1" applyBorder="1" applyAlignment="1">
      <alignment/>
    </xf>
    <xf numFmtId="0" fontId="0" fillId="7" borderId="28" xfId="0" applyFill="1" applyBorder="1" applyAlignment="1">
      <alignment/>
    </xf>
    <xf numFmtId="0" fontId="19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26" xfId="0" applyFont="1" applyBorder="1" applyAlignment="1">
      <alignment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3" xfId="0" applyFont="1" applyBorder="1" applyAlignment="1">
      <alignment vertical="center"/>
    </xf>
    <xf numFmtId="0" fontId="18" fillId="0" borderId="34" xfId="0" applyFont="1" applyBorder="1" applyAlignment="1">
      <alignment vertical="center"/>
    </xf>
    <xf numFmtId="165" fontId="18" fillId="0" borderId="25" xfId="0" applyNumberFormat="1" applyFont="1" applyBorder="1" applyAlignment="1">
      <alignment horizontal="center" vertical="center"/>
    </xf>
    <xf numFmtId="0" fontId="18" fillId="0" borderId="26" xfId="0" applyFont="1" applyBorder="1" applyAlignment="1">
      <alignment vertical="center" wrapText="1"/>
    </xf>
    <xf numFmtId="0" fontId="18" fillId="0" borderId="34" xfId="0" applyFont="1" applyBorder="1" applyAlignment="1">
      <alignment vertical="center" wrapText="1"/>
    </xf>
    <xf numFmtId="0" fontId="14" fillId="0" borderId="26" xfId="0" applyFont="1" applyBorder="1" applyAlignment="1">
      <alignment/>
    </xf>
    <xf numFmtId="0" fontId="14" fillId="0" borderId="25" xfId="0" applyFont="1" applyBorder="1" applyAlignment="1">
      <alignment horizontal="center"/>
    </xf>
    <xf numFmtId="8" fontId="11" fillId="0" borderId="25" xfId="0" applyNumberFormat="1" applyFont="1" applyBorder="1" applyAlignment="1">
      <alignment horizontal="center" vertical="center"/>
    </xf>
    <xf numFmtId="165" fontId="11" fillId="0" borderId="27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164" fontId="2" fillId="0" borderId="34" xfId="0" applyNumberFormat="1" applyFont="1" applyBorder="1" applyAlignment="1" applyProtection="1">
      <alignment horizontal="center" vertical="center" wrapText="1"/>
      <protection/>
    </xf>
    <xf numFmtId="164" fontId="2" fillId="0" borderId="37" xfId="0" applyNumberFormat="1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/>
    </xf>
    <xf numFmtId="0" fontId="14" fillId="0" borderId="40" xfId="0" applyFont="1" applyBorder="1" applyAlignment="1">
      <alignment horizontal="center"/>
    </xf>
    <xf numFmtId="8" fontId="11" fillId="0" borderId="40" xfId="0" applyNumberFormat="1" applyFont="1" applyBorder="1" applyAlignment="1">
      <alignment horizontal="center" vertical="center"/>
    </xf>
    <xf numFmtId="165" fontId="11" fillId="0" borderId="4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164" fontId="2" fillId="0" borderId="42" xfId="0" applyNumberFormat="1" applyFont="1" applyBorder="1" applyAlignment="1" applyProtection="1">
      <alignment horizontal="center" vertical="center" wrapText="1"/>
      <protection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119" fillId="0" borderId="0" xfId="0" applyFont="1" applyAlignment="1">
      <alignment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109" fillId="0" borderId="25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120" fillId="0" borderId="25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164" fontId="0" fillId="33" borderId="52" xfId="0" applyNumberFormat="1" applyFill="1" applyBorder="1" applyAlignment="1">
      <alignment/>
    </xf>
    <xf numFmtId="164" fontId="0" fillId="33" borderId="37" xfId="0" applyNumberFormat="1" applyFill="1" applyBorder="1" applyAlignment="1">
      <alignment/>
    </xf>
    <xf numFmtId="164" fontId="0" fillId="33" borderId="22" xfId="0" applyNumberFormat="1" applyFill="1" applyBorder="1" applyAlignment="1">
      <alignment/>
    </xf>
    <xf numFmtId="164" fontId="0" fillId="33" borderId="53" xfId="0" applyNumberFormat="1" applyFill="1" applyBorder="1" applyAlignment="1">
      <alignment/>
    </xf>
    <xf numFmtId="0" fontId="5" fillId="0" borderId="54" xfId="0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/>
    </xf>
    <xf numFmtId="0" fontId="14" fillId="0" borderId="26" xfId="0" applyFont="1" applyBorder="1" applyAlignment="1">
      <alignment horizontal="left"/>
    </xf>
    <xf numFmtId="0" fontId="14" fillId="0" borderId="18" xfId="0" applyFont="1" applyBorder="1" applyAlignment="1">
      <alignment/>
    </xf>
    <xf numFmtId="0" fontId="14" fillId="0" borderId="28" xfId="0" applyFont="1" applyBorder="1" applyAlignment="1">
      <alignment horizontal="center"/>
    </xf>
    <xf numFmtId="8" fontId="11" fillId="0" borderId="28" xfId="0" applyNumberFormat="1" applyFont="1" applyBorder="1" applyAlignment="1">
      <alignment horizontal="center" vertical="center"/>
    </xf>
    <xf numFmtId="165" fontId="11" fillId="0" borderId="29" xfId="0" applyNumberFormat="1" applyFont="1" applyBorder="1" applyAlignment="1">
      <alignment horizontal="center" vertical="center"/>
    </xf>
    <xf numFmtId="165" fontId="18" fillId="0" borderId="59" xfId="0" applyNumberFormat="1" applyFont="1" applyBorder="1" applyAlignment="1">
      <alignment horizontal="center" vertical="center"/>
    </xf>
    <xf numFmtId="0" fontId="18" fillId="0" borderId="33" xfId="0" applyFont="1" applyBorder="1" applyAlignment="1">
      <alignment vertical="center" wrapText="1"/>
    </xf>
    <xf numFmtId="165" fontId="18" fillId="0" borderId="60" xfId="0" applyNumberFormat="1" applyFont="1" applyBorder="1" applyAlignment="1">
      <alignment horizontal="center" vertical="center"/>
    </xf>
    <xf numFmtId="165" fontId="18" fillId="0" borderId="4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121" fillId="19" borderId="25" xfId="0" applyFont="1" applyFill="1" applyBorder="1" applyAlignment="1">
      <alignment horizontal="center" vertical="center" wrapText="1"/>
    </xf>
    <xf numFmtId="0" fontId="109" fillId="0" borderId="0" xfId="0" applyFont="1" applyFill="1" applyBorder="1" applyAlignment="1">
      <alignment horizontal="center" vertical="center" wrapText="1"/>
    </xf>
    <xf numFmtId="0" fontId="122" fillId="0" borderId="0" xfId="0" applyFont="1" applyFill="1" applyBorder="1" applyAlignment="1">
      <alignment horizontal="center" wrapText="1"/>
    </xf>
    <xf numFmtId="0" fontId="109" fillId="0" borderId="0" xfId="0" applyFont="1" applyFill="1" applyBorder="1" applyAlignment="1">
      <alignment horizontal="center" wrapText="1"/>
    </xf>
    <xf numFmtId="0" fontId="122" fillId="0" borderId="0" xfId="0" applyFont="1" applyFill="1" applyBorder="1" applyAlignment="1">
      <alignment horizontal="center"/>
    </xf>
    <xf numFmtId="0" fontId="120" fillId="34" borderId="25" xfId="0" applyFont="1" applyFill="1" applyBorder="1" applyAlignment="1">
      <alignment horizontal="center" vertical="center" wrapText="1"/>
    </xf>
    <xf numFmtId="0" fontId="0" fillId="19" borderId="25" xfId="0" applyFill="1" applyBorder="1" applyAlignment="1">
      <alignment horizontal="center" wrapText="1"/>
    </xf>
    <xf numFmtId="0" fontId="63" fillId="19" borderId="25" xfId="0" applyFont="1" applyFill="1" applyBorder="1" applyAlignment="1">
      <alignment horizontal="center" wrapText="1"/>
    </xf>
    <xf numFmtId="0" fontId="123" fillId="19" borderId="25" xfId="0" applyFont="1" applyFill="1" applyBorder="1" applyAlignment="1">
      <alignment horizontal="center" wrapText="1"/>
    </xf>
    <xf numFmtId="0" fontId="124" fillId="0" borderId="61" xfId="0" applyFont="1" applyBorder="1" applyAlignment="1">
      <alignment horizontal="center" wrapText="1"/>
    </xf>
    <xf numFmtId="0" fontId="124" fillId="0" borderId="62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164" fontId="2" fillId="0" borderId="59" xfId="0" applyNumberFormat="1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52" xfId="0" applyBorder="1" applyAlignment="1">
      <alignment/>
    </xf>
    <xf numFmtId="0" fontId="0" fillId="7" borderId="22" xfId="0" applyFill="1" applyBorder="1" applyAlignment="1">
      <alignment/>
    </xf>
    <xf numFmtId="0" fontId="0" fillId="7" borderId="53" xfId="0" applyFill="1" applyBorder="1" applyAlignment="1">
      <alignment/>
    </xf>
    <xf numFmtId="0" fontId="13" fillId="13" borderId="24" xfId="0" applyFont="1" applyFill="1" applyBorder="1" applyAlignment="1">
      <alignment horizontal="center"/>
    </xf>
    <xf numFmtId="0" fontId="13" fillId="13" borderId="61" xfId="0" applyFont="1" applyFill="1" applyBorder="1" applyAlignment="1">
      <alignment horizontal="center"/>
    </xf>
    <xf numFmtId="0" fontId="13" fillId="13" borderId="35" xfId="0" applyFont="1" applyFill="1" applyBorder="1" applyAlignment="1">
      <alignment horizontal="center"/>
    </xf>
    <xf numFmtId="0" fontId="13" fillId="13" borderId="35" xfId="0" applyFont="1" applyFill="1" applyBorder="1" applyAlignment="1">
      <alignment horizontal="center" wrapText="1"/>
    </xf>
    <xf numFmtId="0" fontId="125" fillId="13" borderId="61" xfId="0" applyFont="1" applyFill="1" applyBorder="1" applyAlignment="1">
      <alignment/>
    </xf>
    <xf numFmtId="0" fontId="125" fillId="13" borderId="35" xfId="0" applyFont="1" applyFill="1" applyBorder="1" applyAlignment="1">
      <alignment/>
    </xf>
    <xf numFmtId="0" fontId="125" fillId="13" borderId="65" xfId="0" applyFont="1" applyFill="1" applyBorder="1" applyAlignment="1">
      <alignment/>
    </xf>
    <xf numFmtId="0" fontId="0" fillId="0" borderId="37" xfId="0" applyBorder="1" applyAlignment="1">
      <alignment/>
    </xf>
    <xf numFmtId="175" fontId="0" fillId="0" borderId="0" xfId="0" applyNumberFormat="1" applyAlignment="1">
      <alignment/>
    </xf>
    <xf numFmtId="175" fontId="13" fillId="13" borderId="35" xfId="0" applyNumberFormat="1" applyFont="1" applyFill="1" applyBorder="1" applyAlignment="1">
      <alignment horizontal="center"/>
    </xf>
    <xf numFmtId="175" fontId="0" fillId="0" borderId="25" xfId="0" applyNumberFormat="1" applyBorder="1" applyAlignment="1">
      <alignment/>
    </xf>
    <xf numFmtId="175" fontId="0" fillId="7" borderId="25" xfId="0" applyNumberFormat="1" applyFill="1" applyBorder="1" applyAlignment="1">
      <alignment/>
    </xf>
    <xf numFmtId="175" fontId="0" fillId="0" borderId="31" xfId="0" applyNumberFormat="1" applyBorder="1" applyAlignment="1">
      <alignment/>
    </xf>
    <xf numFmtId="175" fontId="0" fillId="7" borderId="28" xfId="0" applyNumberFormat="1" applyFill="1" applyBorder="1" applyAlignment="1">
      <alignment/>
    </xf>
    <xf numFmtId="0" fontId="0" fillId="7" borderId="66" xfId="0" applyFill="1" applyBorder="1" applyAlignment="1">
      <alignment/>
    </xf>
    <xf numFmtId="0" fontId="0" fillId="7" borderId="67" xfId="0" applyFill="1" applyBorder="1" applyAlignment="1">
      <alignment/>
    </xf>
    <xf numFmtId="0" fontId="14" fillId="0" borderId="68" xfId="0" applyFont="1" applyBorder="1" applyAlignment="1">
      <alignment horizontal="left"/>
    </xf>
    <xf numFmtId="0" fontId="14" fillId="0" borderId="66" xfId="0" applyFont="1" applyBorder="1" applyAlignment="1">
      <alignment horizontal="center"/>
    </xf>
    <xf numFmtId="8" fontId="11" fillId="0" borderId="66" xfId="0" applyNumberFormat="1" applyFont="1" applyBorder="1" applyAlignment="1">
      <alignment horizontal="center" vertical="center"/>
    </xf>
    <xf numFmtId="165" fontId="11" fillId="0" borderId="67" xfId="0" applyNumberFormat="1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164" fontId="2" fillId="0" borderId="52" xfId="0" applyNumberFormat="1" applyFont="1" applyBorder="1" applyAlignment="1" applyProtection="1">
      <alignment horizontal="center" vertical="center" wrapText="1"/>
      <protection/>
    </xf>
    <xf numFmtId="164" fontId="0" fillId="33" borderId="32" xfId="0" applyNumberFormat="1" applyFill="1" applyBorder="1" applyAlignment="1">
      <alignment/>
    </xf>
    <xf numFmtId="164" fontId="0" fillId="33" borderId="74" xfId="0" applyNumberFormat="1" applyFill="1" applyBorder="1" applyAlignment="1">
      <alignment/>
    </xf>
    <xf numFmtId="164" fontId="2" fillId="0" borderId="75" xfId="0" applyNumberFormat="1" applyFont="1" applyBorder="1" applyAlignment="1" applyProtection="1">
      <alignment horizontal="center" vertical="center" wrapText="1"/>
      <protection/>
    </xf>
    <xf numFmtId="164" fontId="0" fillId="33" borderId="29" xfId="0" applyNumberFormat="1" applyFill="1" applyBorder="1" applyAlignment="1">
      <alignment/>
    </xf>
    <xf numFmtId="164" fontId="126" fillId="0" borderId="31" xfId="0" applyNumberFormat="1" applyFont="1" applyBorder="1" applyAlignment="1">
      <alignment/>
    </xf>
    <xf numFmtId="164" fontId="126" fillId="0" borderId="25" xfId="0" applyNumberFormat="1" applyFont="1" applyBorder="1" applyAlignment="1">
      <alignment/>
    </xf>
    <xf numFmtId="164" fontId="126" fillId="0" borderId="28" xfId="0" applyNumberFormat="1" applyFont="1" applyBorder="1" applyAlignment="1">
      <alignment/>
    </xf>
    <xf numFmtId="0" fontId="4" fillId="0" borderId="46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164" fontId="126" fillId="0" borderId="25" xfId="0" applyNumberFormat="1" applyFont="1" applyBorder="1" applyAlignment="1">
      <alignment vertical="center"/>
    </xf>
    <xf numFmtId="164" fontId="2" fillId="0" borderId="25" xfId="0" applyNumberFormat="1" applyFont="1" applyBorder="1" applyAlignment="1">
      <alignment/>
    </xf>
    <xf numFmtId="0" fontId="13" fillId="0" borderId="30" xfId="53" applyFont="1" applyBorder="1" applyAlignment="1">
      <alignment horizontal="center" vertical="center"/>
      <protection/>
    </xf>
    <xf numFmtId="0" fontId="13" fillId="0" borderId="31" xfId="53" applyFont="1" applyBorder="1" applyAlignment="1">
      <alignment horizontal="center" vertical="center"/>
      <protection/>
    </xf>
    <xf numFmtId="0" fontId="13" fillId="0" borderId="32" xfId="53" applyFont="1" applyBorder="1" applyAlignment="1">
      <alignment horizontal="center" vertical="center"/>
      <protection/>
    </xf>
    <xf numFmtId="0" fontId="11" fillId="6" borderId="28" xfId="53" applyFont="1" applyFill="1" applyBorder="1" applyAlignment="1">
      <alignment horizontal="center" vertical="center" wrapText="1"/>
      <protection/>
    </xf>
    <xf numFmtId="0" fontId="67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33" fillId="35" borderId="27" xfId="0" applyFont="1" applyFill="1" applyBorder="1" applyAlignment="1">
      <alignment horizontal="center" vertical="center" wrapText="1"/>
    </xf>
    <xf numFmtId="0" fontId="127" fillId="0" borderId="0" xfId="0" applyFont="1" applyFill="1" applyAlignment="1">
      <alignment/>
    </xf>
    <xf numFmtId="0" fontId="5" fillId="0" borderId="0" xfId="0" applyFont="1" applyBorder="1" applyAlignment="1">
      <alignment horizontal="center" wrapText="1"/>
    </xf>
    <xf numFmtId="164" fontId="2" fillId="0" borderId="53" xfId="0" applyNumberFormat="1" applyFont="1" applyBorder="1" applyAlignment="1" applyProtection="1">
      <alignment horizontal="center" vertical="center" wrapText="1"/>
      <protection/>
    </xf>
    <xf numFmtId="0" fontId="1" fillId="0" borderId="77" xfId="0" applyFont="1" applyBorder="1" applyAlignment="1">
      <alignment horizont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0" fontId="128" fillId="0" borderId="25" xfId="0" applyFont="1" applyBorder="1" applyAlignment="1">
      <alignment horizontal="center" vertical="center"/>
    </xf>
    <xf numFmtId="0" fontId="119" fillId="0" borderId="25" xfId="0" applyFont="1" applyBorder="1" applyAlignment="1">
      <alignment horizontal="center" vertical="center"/>
    </xf>
    <xf numFmtId="0" fontId="128" fillId="0" borderId="25" xfId="0" applyFont="1" applyBorder="1" applyAlignment="1">
      <alignment horizontal="center" vertical="center" wrapText="1"/>
    </xf>
    <xf numFmtId="0" fontId="129" fillId="36" borderId="25" xfId="0" applyFont="1" applyFill="1" applyBorder="1" applyAlignment="1">
      <alignment horizontal="center" vertical="center" wrapText="1"/>
    </xf>
    <xf numFmtId="0" fontId="129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30" fillId="10" borderId="25" xfId="0" applyFont="1" applyFill="1" applyBorder="1" applyAlignment="1">
      <alignment horizontal="center" vertical="center"/>
    </xf>
    <xf numFmtId="0" fontId="130" fillId="0" borderId="25" xfId="0" applyFont="1" applyBorder="1" applyAlignment="1">
      <alignment horizontal="center" vertical="center"/>
    </xf>
    <xf numFmtId="0" fontId="130" fillId="0" borderId="25" xfId="0" applyFont="1" applyFill="1" applyBorder="1" applyAlignment="1">
      <alignment horizontal="center" vertical="center"/>
    </xf>
    <xf numFmtId="0" fontId="109" fillId="0" borderId="33" xfId="0" applyFont="1" applyBorder="1" applyAlignment="1">
      <alignment horizontal="center" vertical="center" wrapText="1"/>
    </xf>
    <xf numFmtId="0" fontId="109" fillId="0" borderId="25" xfId="0" applyFont="1" applyBorder="1" applyAlignment="1">
      <alignment horizontal="center" vertical="center" wrapText="1"/>
    </xf>
    <xf numFmtId="0" fontId="120" fillId="7" borderId="25" xfId="0" applyFont="1" applyFill="1" applyBorder="1" applyAlignment="1">
      <alignment horizontal="center" vertical="center" wrapText="1"/>
    </xf>
    <xf numFmtId="0" fontId="71" fillId="35" borderId="27" xfId="0" applyFont="1" applyFill="1" applyBorder="1" applyAlignment="1">
      <alignment horizontal="center" vertical="center" wrapText="1"/>
    </xf>
    <xf numFmtId="0" fontId="71" fillId="35" borderId="29" xfId="0" applyFont="1" applyFill="1" applyBorder="1" applyAlignment="1">
      <alignment horizontal="center" vertical="center" wrapText="1"/>
    </xf>
    <xf numFmtId="0" fontId="123" fillId="0" borderId="62" xfId="0" applyFont="1" applyBorder="1" applyAlignment="1">
      <alignment horizontal="center"/>
    </xf>
    <xf numFmtId="0" fontId="120" fillId="19" borderId="27" xfId="0" applyFont="1" applyFill="1" applyBorder="1" applyAlignment="1">
      <alignment horizontal="center" vertical="center" wrapText="1"/>
    </xf>
    <xf numFmtId="0" fontId="0" fillId="0" borderId="62" xfId="0" applyBorder="1" applyAlignment="1">
      <alignment/>
    </xf>
    <xf numFmtId="0" fontId="120" fillId="33" borderId="25" xfId="0" applyFont="1" applyFill="1" applyBorder="1" applyAlignment="1">
      <alignment horizontal="center" vertical="center" wrapText="1"/>
    </xf>
    <xf numFmtId="0" fontId="122" fillId="35" borderId="25" xfId="0" applyFont="1" applyFill="1" applyBorder="1" applyAlignment="1">
      <alignment horizontal="center" vertical="center" wrapText="1"/>
    </xf>
    <xf numFmtId="0" fontId="122" fillId="0" borderId="28" xfId="0" applyFont="1" applyBorder="1" applyAlignment="1">
      <alignment horizontal="center" vertical="center"/>
    </xf>
    <xf numFmtId="0" fontId="13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2" fillId="0" borderId="0" xfId="0" applyFont="1" applyBorder="1" applyAlignment="1">
      <alignment horizontal="center" vertical="center"/>
    </xf>
    <xf numFmtId="0" fontId="120" fillId="0" borderId="0" xfId="0" applyFont="1" applyFill="1" applyBorder="1" applyAlignment="1">
      <alignment horizontal="center" vertical="center" wrapText="1"/>
    </xf>
    <xf numFmtId="0" fontId="120" fillId="0" borderId="0" xfId="0" applyFont="1" applyFill="1" applyBorder="1" applyAlignment="1">
      <alignment horizontal="center" vertical="center"/>
    </xf>
    <xf numFmtId="0" fontId="13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22" fillId="0" borderId="0" xfId="0" applyFont="1" applyFill="1" applyBorder="1" applyAlignment="1">
      <alignment horizontal="center" vertical="center"/>
    </xf>
    <xf numFmtId="0" fontId="120" fillId="35" borderId="25" xfId="0" applyFont="1" applyFill="1" applyBorder="1" applyAlignment="1">
      <alignment horizontal="center" vertical="center" wrapText="1"/>
    </xf>
    <xf numFmtId="0" fontId="33" fillId="33" borderId="28" xfId="0" applyFont="1" applyFill="1" applyBorder="1" applyAlignment="1">
      <alignment horizontal="center" vertical="center" wrapText="1"/>
    </xf>
    <xf numFmtId="0" fontId="132" fillId="37" borderId="84" xfId="0" applyFont="1" applyFill="1" applyBorder="1" applyAlignment="1">
      <alignment horizontal="center" vertical="center" wrapText="1"/>
    </xf>
    <xf numFmtId="0" fontId="132" fillId="37" borderId="85" xfId="0" applyFont="1" applyFill="1" applyBorder="1" applyAlignment="1">
      <alignment horizontal="center" vertical="center" wrapText="1"/>
    </xf>
    <xf numFmtId="0" fontId="67" fillId="0" borderId="60" xfId="0" applyFont="1" applyFill="1" applyBorder="1" applyAlignment="1">
      <alignment horizontal="center" wrapText="1"/>
    </xf>
    <xf numFmtId="0" fontId="119" fillId="0" borderId="25" xfId="0" applyFont="1" applyBorder="1" applyAlignment="1">
      <alignment horizontal="center"/>
    </xf>
    <xf numFmtId="0" fontId="130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right" wrapText="1"/>
    </xf>
    <xf numFmtId="164" fontId="1" fillId="0" borderId="31" xfId="0" applyNumberFormat="1" applyFont="1" applyBorder="1" applyAlignment="1">
      <alignment horizontal="right" vertical="center" wrapText="1"/>
    </xf>
    <xf numFmtId="164" fontId="1" fillId="0" borderId="25" xfId="0" applyNumberFormat="1" applyFont="1" applyBorder="1" applyAlignment="1">
      <alignment horizontal="right" vertical="center" wrapText="1"/>
    </xf>
    <xf numFmtId="164" fontId="1" fillId="0" borderId="28" xfId="0" applyNumberFormat="1" applyFont="1" applyBorder="1" applyAlignment="1">
      <alignment horizontal="right" vertical="center" wrapText="1"/>
    </xf>
    <xf numFmtId="0" fontId="110" fillId="0" borderId="35" xfId="0" applyFont="1" applyBorder="1" applyAlignment="1">
      <alignment horizontal="center" wrapText="1"/>
    </xf>
    <xf numFmtId="164" fontId="102" fillId="0" borderId="32" xfId="0" applyNumberFormat="1" applyFont="1" applyBorder="1" applyAlignment="1">
      <alignment horizontal="center" vertical="center"/>
    </xf>
    <xf numFmtId="164" fontId="102" fillId="0" borderId="27" xfId="0" applyNumberFormat="1" applyFont="1" applyBorder="1" applyAlignment="1">
      <alignment horizontal="center" vertical="center"/>
    </xf>
    <xf numFmtId="164" fontId="102" fillId="0" borderId="29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0" fontId="110" fillId="0" borderId="86" xfId="0" applyFont="1" applyBorder="1" applyAlignment="1">
      <alignment horizontal="center" wrapText="1"/>
    </xf>
    <xf numFmtId="0" fontId="33" fillId="33" borderId="25" xfId="0" applyFont="1" applyFill="1" applyBorder="1" applyAlignment="1">
      <alignment horizontal="center" vertical="center" wrapText="1"/>
    </xf>
    <xf numFmtId="0" fontId="119" fillId="0" borderId="0" xfId="0" applyFont="1" applyBorder="1" applyAlignment="1">
      <alignment horizontal="center" vertical="center" wrapText="1"/>
    </xf>
    <xf numFmtId="0" fontId="102" fillId="0" borderId="0" xfId="0" applyFont="1" applyFill="1" applyAlignment="1">
      <alignment/>
    </xf>
    <xf numFmtId="0" fontId="133" fillId="0" borderId="0" xfId="0" applyFont="1" applyFill="1" applyBorder="1" applyAlignment="1">
      <alignment horizontal="center" vertical="center" wrapText="1"/>
    </xf>
    <xf numFmtId="0" fontId="134" fillId="0" borderId="87" xfId="0" applyFont="1" applyFill="1" applyBorder="1" applyAlignment="1">
      <alignment horizontal="center" vertical="center" wrapText="1"/>
    </xf>
    <xf numFmtId="0" fontId="135" fillId="0" borderId="87" xfId="0" applyFont="1" applyFill="1" applyBorder="1" applyAlignment="1">
      <alignment horizontal="center" vertical="center" wrapText="1"/>
    </xf>
    <xf numFmtId="0" fontId="13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130" fillId="0" borderId="0" xfId="0" applyFont="1" applyBorder="1" applyAlignment="1">
      <alignment horizontal="center" vertical="center" wrapText="1"/>
    </xf>
    <xf numFmtId="0" fontId="136" fillId="0" borderId="0" xfId="0" applyFont="1" applyBorder="1" applyAlignment="1">
      <alignment vertical="center" wrapText="1"/>
    </xf>
    <xf numFmtId="0" fontId="137" fillId="0" borderId="0" xfId="0" applyFont="1" applyBorder="1" applyAlignment="1">
      <alignment vertical="center" wrapText="1"/>
    </xf>
    <xf numFmtId="0" fontId="102" fillId="0" borderId="0" xfId="0" applyFont="1" applyFill="1" applyBorder="1" applyAlignment="1">
      <alignment/>
    </xf>
    <xf numFmtId="0" fontId="138" fillId="19" borderId="25" xfId="0" applyFont="1" applyFill="1" applyBorder="1" applyAlignment="1">
      <alignment horizontal="center" vertical="center"/>
    </xf>
    <xf numFmtId="0" fontId="139" fillId="19" borderId="88" xfId="0" applyFont="1" applyFill="1" applyBorder="1" applyAlignment="1">
      <alignment horizontal="center" vertical="center" wrapText="1"/>
    </xf>
    <xf numFmtId="0" fontId="139" fillId="19" borderId="89" xfId="0" applyFont="1" applyFill="1" applyBorder="1" applyAlignment="1">
      <alignment horizontal="center" vertical="center" wrapText="1"/>
    </xf>
    <xf numFmtId="0" fontId="120" fillId="5" borderId="29" xfId="0" applyFont="1" applyFill="1" applyBorder="1" applyAlignment="1">
      <alignment horizontal="center" vertical="center" wrapText="1"/>
    </xf>
    <xf numFmtId="0" fontId="140" fillId="0" borderId="25" xfId="0" applyFont="1" applyBorder="1" applyAlignment="1">
      <alignment horizontal="center" vertical="center" wrapText="1"/>
    </xf>
    <xf numFmtId="0" fontId="140" fillId="0" borderId="28" xfId="0" applyFont="1" applyBorder="1" applyAlignment="1">
      <alignment horizontal="center" vertical="center" wrapText="1"/>
    </xf>
    <xf numFmtId="0" fontId="120" fillId="0" borderId="26" xfId="0" applyFont="1" applyBorder="1" applyAlignment="1">
      <alignment horizontal="center" vertical="center" wrapText="1"/>
    </xf>
    <xf numFmtId="0" fontId="132" fillId="0" borderId="25" xfId="0" applyFont="1" applyBorder="1" applyAlignment="1">
      <alignment horizontal="center" vertical="center" wrapText="1"/>
    </xf>
    <xf numFmtId="0" fontId="141" fillId="19" borderId="25" xfId="0" applyFont="1" applyFill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19" borderId="27" xfId="0" applyFont="1" applyFill="1" applyBorder="1" applyAlignment="1">
      <alignment horizontal="center" vertical="center" wrapText="1"/>
    </xf>
    <xf numFmtId="0" fontId="120" fillId="0" borderId="34" xfId="0" applyFont="1" applyBorder="1" applyAlignment="1">
      <alignment horizontal="center" vertical="center" wrapText="1"/>
    </xf>
    <xf numFmtId="0" fontId="120" fillId="0" borderId="42" xfId="0" applyFont="1" applyBorder="1" applyAlignment="1">
      <alignment horizontal="center" vertical="center" wrapText="1"/>
    </xf>
    <xf numFmtId="0" fontId="120" fillId="5" borderId="74" xfId="0" applyFont="1" applyFill="1" applyBorder="1" applyAlignment="1">
      <alignment horizontal="center" vertical="center" wrapText="1"/>
    </xf>
    <xf numFmtId="0" fontId="120" fillId="19" borderId="74" xfId="0" applyFont="1" applyFill="1" applyBorder="1" applyAlignment="1">
      <alignment horizontal="center" vertical="center" wrapText="1"/>
    </xf>
    <xf numFmtId="0" fontId="33" fillId="19" borderId="74" xfId="0" applyFont="1" applyFill="1" applyBorder="1" applyAlignment="1">
      <alignment horizontal="center" vertical="center" wrapText="1"/>
    </xf>
    <xf numFmtId="0" fontId="120" fillId="16" borderId="25" xfId="0" applyFont="1" applyFill="1" applyBorder="1" applyAlignment="1">
      <alignment horizontal="center" vertical="center" wrapText="1"/>
    </xf>
    <xf numFmtId="0" fontId="33" fillId="16" borderId="90" xfId="0" applyFont="1" applyFill="1" applyBorder="1" applyAlignment="1">
      <alignment horizontal="center" vertical="center" wrapText="1"/>
    </xf>
    <xf numFmtId="0" fontId="33" fillId="16" borderId="59" xfId="0" applyFont="1" applyFill="1" applyBorder="1" applyAlignment="1">
      <alignment horizontal="center" vertical="center" wrapText="1"/>
    </xf>
    <xf numFmtId="0" fontId="120" fillId="16" borderId="27" xfId="0" applyFont="1" applyFill="1" applyBorder="1" applyAlignment="1">
      <alignment horizontal="center" vertical="center" wrapText="1"/>
    </xf>
    <xf numFmtId="0" fontId="120" fillId="16" borderId="29" xfId="0" applyFont="1" applyFill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132" fillId="0" borderId="28" xfId="0" applyFont="1" applyBorder="1" applyAlignment="1">
      <alignment horizontal="center" vertical="center" wrapText="1"/>
    </xf>
    <xf numFmtId="0" fontId="140" fillId="0" borderId="88" xfId="0" applyFont="1" applyBorder="1" applyAlignment="1">
      <alignment horizontal="center" vertical="center" wrapText="1"/>
    </xf>
    <xf numFmtId="0" fontId="132" fillId="0" borderId="91" xfId="0" applyFont="1" applyBorder="1" applyAlignment="1">
      <alignment horizontal="center" vertical="center" wrapText="1"/>
    </xf>
    <xf numFmtId="0" fontId="140" fillId="0" borderId="92" xfId="0" applyFont="1" applyBorder="1" applyAlignment="1">
      <alignment horizontal="center" vertical="center" wrapText="1"/>
    </xf>
    <xf numFmtId="0" fontId="132" fillId="0" borderId="93" xfId="0" applyFont="1" applyBorder="1" applyAlignment="1">
      <alignment horizontal="center" vertical="center" wrapText="1"/>
    </xf>
    <xf numFmtId="0" fontId="140" fillId="0" borderId="94" xfId="0" applyFont="1" applyBorder="1" applyAlignment="1">
      <alignment horizontal="center" vertical="center" wrapText="1"/>
    </xf>
    <xf numFmtId="0" fontId="132" fillId="0" borderId="95" xfId="0" applyFont="1" applyBorder="1" applyAlignment="1">
      <alignment horizontal="center" vertical="center" wrapText="1"/>
    </xf>
    <xf numFmtId="0" fontId="140" fillId="16" borderId="96" xfId="0" applyFont="1" applyFill="1" applyBorder="1" applyAlignment="1">
      <alignment horizontal="center" vertical="center" wrapText="1"/>
    </xf>
    <xf numFmtId="0" fontId="140" fillId="16" borderId="0" xfId="0" applyFont="1" applyFill="1" applyBorder="1" applyAlignment="1">
      <alignment horizontal="center" vertical="center" wrapText="1"/>
    </xf>
    <xf numFmtId="0" fontId="140" fillId="16" borderId="22" xfId="0" applyFont="1" applyFill="1" applyBorder="1" applyAlignment="1">
      <alignment horizontal="center" vertical="center" wrapText="1"/>
    </xf>
    <xf numFmtId="0" fontId="28" fillId="0" borderId="61" xfId="0" applyFont="1" applyBorder="1" applyAlignment="1">
      <alignment horizontal="center" wrapText="1"/>
    </xf>
    <xf numFmtId="0" fontId="28" fillId="0" borderId="62" xfId="0" applyFont="1" applyBorder="1" applyAlignment="1">
      <alignment horizont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164" fontId="2" fillId="0" borderId="30" xfId="0" applyNumberFormat="1" applyFont="1" applyBorder="1" applyAlignment="1" applyProtection="1">
      <alignment horizontal="center" vertical="center" wrapText="1"/>
      <protection/>
    </xf>
    <xf numFmtId="164" fontId="2" fillId="0" borderId="31" xfId="0" applyNumberFormat="1" applyFont="1" applyBorder="1" applyAlignment="1" applyProtection="1">
      <alignment horizontal="center" vertical="center" wrapText="1"/>
      <protection/>
    </xf>
    <xf numFmtId="164" fontId="0" fillId="38" borderId="52" xfId="0" applyNumberFormat="1" applyFill="1" applyBorder="1" applyAlignment="1">
      <alignment/>
    </xf>
    <xf numFmtId="164" fontId="0" fillId="38" borderId="32" xfId="0" applyNumberFormat="1" applyFill="1" applyBorder="1" applyAlignment="1">
      <alignment/>
    </xf>
    <xf numFmtId="164" fontId="0" fillId="38" borderId="37" xfId="0" applyNumberFormat="1" applyFill="1" applyBorder="1" applyAlignment="1">
      <alignment/>
    </xf>
    <xf numFmtId="164" fontId="0" fillId="38" borderId="74" xfId="0" applyNumberFormat="1" applyFill="1" applyBorder="1" applyAlignment="1">
      <alignment/>
    </xf>
    <xf numFmtId="164" fontId="43" fillId="0" borderId="34" xfId="0" applyNumberFormat="1" applyFont="1" applyBorder="1" applyAlignment="1" applyProtection="1">
      <alignment horizontal="center" vertical="center" wrapText="1"/>
      <protection/>
    </xf>
    <xf numFmtId="164" fontId="2" fillId="0" borderId="79" xfId="0" applyNumberFormat="1" applyFont="1" applyBorder="1" applyAlignment="1">
      <alignment/>
    </xf>
    <xf numFmtId="0" fontId="4" fillId="35" borderId="13" xfId="0" applyFont="1" applyFill="1" applyBorder="1" applyAlignment="1">
      <alignment horizontal="center" vertical="center" wrapText="1"/>
    </xf>
    <xf numFmtId="164" fontId="43" fillId="35" borderId="99" xfId="0" applyNumberFormat="1" applyFont="1" applyFill="1" applyBorder="1" applyAlignment="1">
      <alignment/>
    </xf>
    <xf numFmtId="164" fontId="2" fillId="35" borderId="37" xfId="0" applyNumberFormat="1" applyFont="1" applyFill="1" applyBorder="1" applyAlignment="1" applyProtection="1">
      <alignment horizontal="center" vertical="center" wrapText="1"/>
      <protection/>
    </xf>
    <xf numFmtId="0" fontId="4" fillId="35" borderId="19" xfId="0" applyFont="1" applyFill="1" applyBorder="1" applyAlignment="1">
      <alignment horizontal="center" vertical="center" wrapText="1"/>
    </xf>
    <xf numFmtId="164" fontId="43" fillId="35" borderId="100" xfId="0" applyNumberFormat="1" applyFont="1" applyFill="1" applyBorder="1" applyAlignment="1">
      <alignment/>
    </xf>
    <xf numFmtId="164" fontId="2" fillId="0" borderId="101" xfId="0" applyNumberFormat="1" applyFont="1" applyBorder="1" applyAlignment="1" applyProtection="1">
      <alignment horizontal="center" vertical="center" wrapText="1"/>
      <protection/>
    </xf>
    <xf numFmtId="164" fontId="0" fillId="38" borderId="27" xfId="0" applyNumberFormat="1" applyFill="1" applyBorder="1" applyAlignment="1">
      <alignment/>
    </xf>
    <xf numFmtId="164" fontId="2" fillId="0" borderId="26" xfId="0" applyNumberFormat="1" applyFont="1" applyBorder="1" applyAlignment="1" applyProtection="1">
      <alignment horizontal="center" vertical="center" wrapText="1"/>
      <protection/>
    </xf>
    <xf numFmtId="164" fontId="0" fillId="38" borderId="22" xfId="0" applyNumberFormat="1" applyFill="1" applyBorder="1" applyAlignment="1">
      <alignment/>
    </xf>
    <xf numFmtId="0" fontId="4" fillId="0" borderId="102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 wrapText="1"/>
    </xf>
    <xf numFmtId="164" fontId="0" fillId="38" borderId="53" xfId="0" applyNumberFormat="1" applyFill="1" applyBorder="1" applyAlignment="1">
      <alignment/>
    </xf>
    <xf numFmtId="164" fontId="0" fillId="38" borderId="29" xfId="0" applyNumberFormat="1" applyFill="1" applyBorder="1" applyAlignment="1">
      <alignment/>
    </xf>
    <xf numFmtId="164" fontId="2" fillId="0" borderId="51" xfId="0" applyNumberFormat="1" applyFont="1" applyBorder="1" applyAlignment="1" applyProtection="1">
      <alignment horizontal="center" vertical="center" wrapText="1"/>
      <protection/>
    </xf>
    <xf numFmtId="0" fontId="142" fillId="19" borderId="27" xfId="0" applyFont="1" applyFill="1" applyBorder="1" applyAlignment="1">
      <alignment horizontal="center" vertical="center" wrapText="1"/>
    </xf>
    <xf numFmtId="0" fontId="142" fillId="19" borderId="29" xfId="0" applyFont="1" applyFill="1" applyBorder="1" applyAlignment="1">
      <alignment horizontal="center" vertical="center"/>
    </xf>
    <xf numFmtId="0" fontId="143" fillId="19" borderId="27" xfId="0" applyFont="1" applyFill="1" applyBorder="1" applyAlignment="1">
      <alignment horizontal="center" vertical="center" wrapText="1"/>
    </xf>
    <xf numFmtId="0" fontId="143" fillId="19" borderId="29" xfId="0" applyFont="1" applyFill="1" applyBorder="1" applyAlignment="1">
      <alignment horizontal="center" vertical="center"/>
    </xf>
    <xf numFmtId="0" fontId="144" fillId="19" borderId="27" xfId="0" applyFont="1" applyFill="1" applyBorder="1" applyAlignment="1">
      <alignment horizontal="center" vertical="center" wrapText="1"/>
    </xf>
    <xf numFmtId="0" fontId="144" fillId="19" borderId="29" xfId="0" applyFont="1" applyFill="1" applyBorder="1" applyAlignment="1">
      <alignment horizontal="center" vertical="center"/>
    </xf>
    <xf numFmtId="0" fontId="145" fillId="0" borderId="0" xfId="0" applyFont="1" applyFill="1" applyBorder="1" applyAlignment="1">
      <alignment/>
    </xf>
    <xf numFmtId="0" fontId="146" fillId="33" borderId="25" xfId="0" applyFont="1" applyFill="1" applyBorder="1" applyAlignment="1">
      <alignment horizontal="center" vertical="center" wrapText="1"/>
    </xf>
    <xf numFmtId="0" fontId="146" fillId="33" borderId="28" xfId="0" applyFont="1" applyFill="1" applyBorder="1" applyAlignment="1">
      <alignment horizontal="center" vertical="center" wrapText="1"/>
    </xf>
    <xf numFmtId="0" fontId="147" fillId="33" borderId="25" xfId="0" applyFont="1" applyFill="1" applyBorder="1" applyAlignment="1">
      <alignment horizontal="center" vertical="center" wrapText="1"/>
    </xf>
    <xf numFmtId="0" fontId="147" fillId="33" borderId="28" xfId="0" applyFont="1" applyFill="1" applyBorder="1" applyAlignment="1">
      <alignment horizontal="center" vertical="center" wrapText="1"/>
    </xf>
    <xf numFmtId="0" fontId="143" fillId="19" borderId="29" xfId="0" applyFont="1" applyFill="1" applyBorder="1" applyAlignment="1">
      <alignment horizontal="center" vertical="center" wrapText="1"/>
    </xf>
    <xf numFmtId="0" fontId="148" fillId="35" borderId="25" xfId="0" applyFont="1" applyFill="1" applyBorder="1" applyAlignment="1">
      <alignment horizontal="center" vertical="center" wrapText="1"/>
    </xf>
    <xf numFmtId="0" fontId="148" fillId="7" borderId="25" xfId="0" applyFont="1" applyFill="1" applyBorder="1" applyAlignment="1">
      <alignment horizontal="center" vertical="center" wrapText="1"/>
    </xf>
    <xf numFmtId="0" fontId="148" fillId="0" borderId="28" xfId="0" applyFont="1" applyBorder="1" applyAlignment="1">
      <alignment horizontal="center" vertical="center"/>
    </xf>
    <xf numFmtId="0" fontId="148" fillId="7" borderId="28" xfId="0" applyFont="1" applyFill="1" applyBorder="1" applyAlignment="1">
      <alignment horizontal="center" vertical="center" wrapText="1"/>
    </xf>
    <xf numFmtId="0" fontId="86" fillId="33" borderId="25" xfId="0" applyFont="1" applyFill="1" applyBorder="1" applyAlignment="1">
      <alignment horizontal="center" vertical="center" wrapText="1"/>
    </xf>
    <xf numFmtId="0" fontId="86" fillId="33" borderId="28" xfId="0" applyFont="1" applyFill="1" applyBorder="1" applyAlignment="1">
      <alignment horizontal="center" vertical="center"/>
    </xf>
    <xf numFmtId="0" fontId="86" fillId="33" borderId="28" xfId="0" applyFont="1" applyFill="1" applyBorder="1" applyAlignment="1">
      <alignment horizontal="center" vertical="center" wrapText="1"/>
    </xf>
    <xf numFmtId="0" fontId="149" fillId="19" borderId="25" xfId="0" applyFont="1" applyFill="1" applyBorder="1" applyAlignment="1">
      <alignment horizontal="center" vertical="center" wrapText="1"/>
    </xf>
    <xf numFmtId="0" fontId="88" fillId="35" borderId="27" xfId="0" applyFont="1" applyFill="1" applyBorder="1" applyAlignment="1">
      <alignment horizontal="center" vertical="center" wrapText="1"/>
    </xf>
    <xf numFmtId="0" fontId="149" fillId="19" borderId="28" xfId="0" applyFont="1" applyFill="1" applyBorder="1" applyAlignment="1">
      <alignment horizontal="center" vertical="center" wrapText="1"/>
    </xf>
    <xf numFmtId="0" fontId="88" fillId="35" borderId="29" xfId="0" applyFont="1" applyFill="1" applyBorder="1" applyAlignment="1">
      <alignment horizontal="center" vertical="center" wrapText="1"/>
    </xf>
    <xf numFmtId="0" fontId="150" fillId="19" borderId="25" xfId="0" applyFont="1" applyFill="1" applyBorder="1" applyAlignment="1">
      <alignment horizontal="center" vertical="center" wrapText="1"/>
    </xf>
    <xf numFmtId="0" fontId="90" fillId="35" borderId="27" xfId="0" applyFont="1" applyFill="1" applyBorder="1" applyAlignment="1">
      <alignment horizontal="center" vertical="center" wrapText="1"/>
    </xf>
    <xf numFmtId="0" fontId="150" fillId="19" borderId="28" xfId="0" applyFont="1" applyFill="1" applyBorder="1" applyAlignment="1">
      <alignment horizontal="center" vertical="center" wrapText="1"/>
    </xf>
    <xf numFmtId="0" fontId="90" fillId="35" borderId="29" xfId="0" applyFont="1" applyFill="1" applyBorder="1" applyAlignment="1">
      <alignment horizontal="center" vertical="center" wrapText="1"/>
    </xf>
    <xf numFmtId="0" fontId="147" fillId="34" borderId="25" xfId="0" applyFont="1" applyFill="1" applyBorder="1" applyAlignment="1">
      <alignment horizontal="center" vertical="center" wrapText="1"/>
    </xf>
    <xf numFmtId="1" fontId="147" fillId="7" borderId="25" xfId="0" applyNumberFormat="1" applyFont="1" applyFill="1" applyBorder="1" applyAlignment="1">
      <alignment horizontal="center" vertical="center" wrapText="1"/>
    </xf>
    <xf numFmtId="1" fontId="149" fillId="19" borderId="25" xfId="0" applyNumberFormat="1" applyFont="1" applyFill="1" applyBorder="1" applyAlignment="1">
      <alignment horizontal="center" vertical="center" wrapText="1"/>
    </xf>
    <xf numFmtId="0" fontId="147" fillId="7" borderId="25" xfId="0" applyFont="1" applyFill="1" applyBorder="1" applyAlignment="1">
      <alignment horizontal="center" vertical="center" wrapText="1"/>
    </xf>
    <xf numFmtId="0" fontId="147" fillId="34" borderId="28" xfId="0" applyFont="1" applyFill="1" applyBorder="1" applyAlignment="1">
      <alignment horizontal="center" vertical="center" wrapText="1"/>
    </xf>
    <xf numFmtId="0" fontId="148" fillId="34" borderId="25" xfId="0" applyFont="1" applyFill="1" applyBorder="1" applyAlignment="1">
      <alignment horizontal="center" vertical="center" wrapText="1"/>
    </xf>
    <xf numFmtId="1" fontId="148" fillId="7" borderId="25" xfId="0" applyNumberFormat="1" applyFont="1" applyFill="1" applyBorder="1" applyAlignment="1">
      <alignment horizontal="center" vertical="center" wrapText="1"/>
    </xf>
    <xf numFmtId="1" fontId="150" fillId="19" borderId="27" xfId="0" applyNumberFormat="1" applyFont="1" applyFill="1" applyBorder="1" applyAlignment="1">
      <alignment horizontal="center" vertical="center" wrapText="1"/>
    </xf>
    <xf numFmtId="0" fontId="148" fillId="34" borderId="28" xfId="0" applyFont="1" applyFill="1" applyBorder="1" applyAlignment="1">
      <alignment horizontal="center" vertical="center" wrapText="1"/>
    </xf>
    <xf numFmtId="1" fontId="148" fillId="7" borderId="28" xfId="0" applyNumberFormat="1" applyFont="1" applyFill="1" applyBorder="1" applyAlignment="1">
      <alignment horizontal="center" vertical="center" wrapText="1"/>
    </xf>
    <xf numFmtId="1" fontId="150" fillId="19" borderId="29" xfId="0" applyNumberFormat="1" applyFont="1" applyFill="1" applyBorder="1" applyAlignment="1">
      <alignment horizontal="center" vertical="center" wrapText="1"/>
    </xf>
    <xf numFmtId="0" fontId="143" fillId="19" borderId="25" xfId="0" applyFont="1" applyFill="1" applyBorder="1" applyAlignment="1">
      <alignment horizontal="center" vertical="center" wrapText="1"/>
    </xf>
    <xf numFmtId="0" fontId="143" fillId="19" borderId="28" xfId="0" applyFont="1" applyFill="1" applyBorder="1" applyAlignment="1">
      <alignment horizontal="center" vertical="center" wrapText="1"/>
    </xf>
    <xf numFmtId="164" fontId="2" fillId="0" borderId="37" xfId="0" applyNumberFormat="1" applyFont="1" applyFill="1" applyBorder="1" applyAlignment="1" applyProtection="1">
      <alignment horizontal="center" vertical="center" wrapText="1"/>
      <protection/>
    </xf>
    <xf numFmtId="164" fontId="2" fillId="0" borderId="25" xfId="0" applyNumberFormat="1" applyFont="1" applyFill="1" applyBorder="1" applyAlignment="1" applyProtection="1">
      <alignment horizontal="center" vertical="center" wrapText="1"/>
      <protection/>
    </xf>
    <xf numFmtId="164" fontId="2" fillId="36" borderId="53" xfId="0" applyNumberFormat="1" applyFont="1" applyFill="1" applyBorder="1" applyAlignment="1" applyProtection="1">
      <alignment horizontal="center" vertical="center" wrapText="1"/>
      <protection/>
    </xf>
    <xf numFmtId="0" fontId="110" fillId="0" borderId="65" xfId="0" applyFont="1" applyBorder="1" applyAlignment="1">
      <alignment horizontal="center" wrapText="1"/>
    </xf>
    <xf numFmtId="164" fontId="109" fillId="0" borderId="30" xfId="0" applyNumberFormat="1" applyFont="1" applyBorder="1" applyAlignment="1">
      <alignment horizontal="center" vertical="center"/>
    </xf>
    <xf numFmtId="164" fontId="109" fillId="0" borderId="26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 wrapText="1"/>
    </xf>
    <xf numFmtId="164" fontId="109" fillId="0" borderId="18" xfId="0" applyNumberFormat="1" applyFont="1" applyBorder="1" applyAlignment="1">
      <alignment horizontal="center" vertical="center"/>
    </xf>
    <xf numFmtId="164" fontId="42" fillId="0" borderId="77" xfId="0" applyNumberFormat="1" applyFont="1" applyBorder="1" applyAlignment="1">
      <alignment horizontal="center" vertical="center"/>
    </xf>
    <xf numFmtId="164" fontId="41" fillId="0" borderId="104" xfId="0" applyNumberFormat="1" applyFont="1" applyBorder="1" applyAlignment="1">
      <alignment vertical="center"/>
    </xf>
    <xf numFmtId="164" fontId="43" fillId="0" borderId="79" xfId="0" applyNumberFormat="1" applyFont="1" applyBorder="1" applyAlignment="1" applyProtection="1">
      <alignment horizontal="center" vertical="center" wrapText="1"/>
      <protection/>
    </xf>
    <xf numFmtId="164" fontId="43" fillId="0" borderId="78" xfId="0" applyNumberFormat="1" applyFont="1" applyBorder="1" applyAlignment="1" applyProtection="1">
      <alignment horizontal="center" vertical="center" wrapText="1"/>
      <protection/>
    </xf>
    <xf numFmtId="164" fontId="43" fillId="0" borderId="78" xfId="0" applyNumberFormat="1" applyFont="1" applyFill="1" applyBorder="1" applyAlignment="1" applyProtection="1">
      <alignment horizontal="center" vertical="center" wrapText="1"/>
      <protection/>
    </xf>
    <xf numFmtId="164" fontId="43" fillId="0" borderId="79" xfId="0" applyNumberFormat="1" applyFont="1" applyFill="1" applyBorder="1" applyAlignment="1">
      <alignment/>
    </xf>
    <xf numFmtId="164" fontId="43" fillId="36" borderId="80" xfId="0" applyNumberFormat="1" applyFont="1" applyFill="1" applyBorder="1" applyAlignment="1">
      <alignment horizontal="center" vertical="center"/>
    </xf>
    <xf numFmtId="0" fontId="44" fillId="0" borderId="44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44" fillId="0" borderId="63" xfId="0" applyFont="1" applyBorder="1" applyAlignment="1">
      <alignment horizontal="center" vertical="center" wrapText="1"/>
    </xf>
    <xf numFmtId="0" fontId="44" fillId="0" borderId="47" xfId="0" applyFont="1" applyFill="1" applyBorder="1" applyAlignment="1">
      <alignment horizontal="center" vertical="center" wrapText="1"/>
    </xf>
    <xf numFmtId="0" fontId="44" fillId="0" borderId="63" xfId="0" applyFont="1" applyFill="1" applyBorder="1" applyAlignment="1">
      <alignment horizontal="center" vertical="center" wrapText="1"/>
    </xf>
    <xf numFmtId="0" fontId="44" fillId="36" borderId="64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5" fillId="0" borderId="105" xfId="0" applyFont="1" applyBorder="1" applyAlignment="1">
      <alignment horizontal="center" wrapText="1"/>
    </xf>
    <xf numFmtId="0" fontId="5" fillId="0" borderId="106" xfId="0" applyFont="1" applyBorder="1" applyAlignment="1">
      <alignment horizontal="right" wrapText="1"/>
    </xf>
    <xf numFmtId="164" fontId="102" fillId="0" borderId="52" xfId="0" applyNumberFormat="1" applyFont="1" applyBorder="1" applyAlignment="1">
      <alignment horizontal="center" vertical="center" wrapText="1"/>
    </xf>
    <xf numFmtId="164" fontId="102" fillId="0" borderId="22" xfId="0" applyNumberFormat="1" applyFont="1" applyBorder="1" applyAlignment="1">
      <alignment horizontal="center" vertical="center" wrapText="1"/>
    </xf>
    <xf numFmtId="164" fontId="102" fillId="0" borderId="53" xfId="0" applyNumberFormat="1" applyFont="1" applyBorder="1" applyAlignment="1">
      <alignment horizontal="center" vertical="center" wrapText="1"/>
    </xf>
    <xf numFmtId="0" fontId="5" fillId="0" borderId="107" xfId="0" applyFont="1" applyBorder="1" applyAlignment="1">
      <alignment horizontal="center" wrapText="1"/>
    </xf>
    <xf numFmtId="0" fontId="5" fillId="0" borderId="108" xfId="0" applyFont="1" applyBorder="1" applyAlignment="1">
      <alignment horizontal="right" wrapText="1"/>
    </xf>
    <xf numFmtId="164" fontId="126" fillId="0" borderId="42" xfId="0" applyNumberFormat="1" applyFont="1" applyBorder="1" applyAlignment="1">
      <alignment/>
    </xf>
    <xf numFmtId="0" fontId="0" fillId="0" borderId="47" xfId="0" applyBorder="1" applyAlignment="1">
      <alignment horizontal="center"/>
    </xf>
    <xf numFmtId="164" fontId="102" fillId="0" borderId="74" xfId="0" applyNumberFormat="1" applyFont="1" applyBorder="1" applyAlignment="1">
      <alignment horizontal="center" vertical="center"/>
    </xf>
    <xf numFmtId="164" fontId="102" fillId="0" borderId="67" xfId="0" applyNumberFormat="1" applyFont="1" applyBorder="1" applyAlignment="1">
      <alignment horizontal="center" vertical="center"/>
    </xf>
    <xf numFmtId="164" fontId="2" fillId="0" borderId="69" xfId="0" applyNumberFormat="1" applyFont="1" applyBorder="1" applyAlignment="1" applyProtection="1">
      <alignment horizontal="center" vertical="center" wrapText="1"/>
      <protection/>
    </xf>
    <xf numFmtId="164" fontId="2" fillId="0" borderId="71" xfId="0" applyNumberFormat="1" applyFont="1" applyBorder="1" applyAlignment="1" applyProtection="1">
      <alignment horizontal="center" vertical="center" wrapText="1"/>
      <protection/>
    </xf>
    <xf numFmtId="164" fontId="119" fillId="33" borderId="73" xfId="0" applyNumberFormat="1" applyFont="1" applyFill="1" applyBorder="1" applyAlignment="1">
      <alignment/>
    </xf>
    <xf numFmtId="164" fontId="119" fillId="33" borderId="69" xfId="0" applyNumberFormat="1" applyFont="1" applyFill="1" applyBorder="1" applyAlignment="1">
      <alignment/>
    </xf>
    <xf numFmtId="164" fontId="119" fillId="33" borderId="71" xfId="0" applyNumberFormat="1" applyFont="1" applyFill="1" applyBorder="1" applyAlignment="1">
      <alignment/>
    </xf>
    <xf numFmtId="0" fontId="119" fillId="0" borderId="109" xfId="54" applyFont="1" applyBorder="1" applyAlignment="1">
      <alignment horizontal="center" vertical="center"/>
      <protection/>
    </xf>
    <xf numFmtId="0" fontId="119" fillId="0" borderId="59" xfId="54" applyFont="1" applyBorder="1" applyAlignment="1">
      <alignment horizontal="center" vertical="center"/>
      <protection/>
    </xf>
    <xf numFmtId="0" fontId="119" fillId="0" borderId="51" xfId="54" applyFont="1" applyBorder="1" applyAlignment="1">
      <alignment horizontal="center" vertical="center"/>
      <protection/>
    </xf>
    <xf numFmtId="0" fontId="119" fillId="0" borderId="44" xfId="54" applyNumberFormat="1" applyFont="1" applyBorder="1" applyAlignment="1">
      <alignment horizontal="center" vertical="center"/>
      <protection/>
    </xf>
    <xf numFmtId="0" fontId="119" fillId="0" borderId="63" xfId="54" applyFont="1" applyBorder="1" applyAlignment="1">
      <alignment horizontal="center"/>
      <protection/>
    </xf>
    <xf numFmtId="0" fontId="119" fillId="0" borderId="64" xfId="54" applyFont="1" applyBorder="1" applyAlignment="1">
      <alignment horizontal="center"/>
      <protection/>
    </xf>
    <xf numFmtId="164" fontId="3" fillId="0" borderId="79" xfId="0" applyNumberFormat="1" applyFont="1" applyBorder="1" applyAlignment="1" applyProtection="1">
      <alignment horizontal="center" vertical="center" wrapText="1"/>
      <protection/>
    </xf>
    <xf numFmtId="0" fontId="91" fillId="19" borderId="27" xfId="0" applyFont="1" applyFill="1" applyBorder="1" applyAlignment="1">
      <alignment horizontal="center" vertical="center" wrapText="1"/>
    </xf>
    <xf numFmtId="0" fontId="91" fillId="19" borderId="29" xfId="0" applyFont="1" applyFill="1" applyBorder="1" applyAlignment="1">
      <alignment horizontal="center" vertical="center"/>
    </xf>
    <xf numFmtId="0" fontId="144" fillId="5" borderId="27" xfId="0" applyFont="1" applyFill="1" applyBorder="1" applyAlignment="1">
      <alignment horizontal="center" vertical="center" wrapText="1"/>
    </xf>
    <xf numFmtId="0" fontId="143" fillId="5" borderId="27" xfId="0" applyFont="1" applyFill="1" applyBorder="1" applyAlignment="1">
      <alignment horizontal="center" vertical="center" wrapText="1"/>
    </xf>
    <xf numFmtId="0" fontId="0" fillId="0" borderId="65" xfId="0" applyBorder="1" applyAlignment="1">
      <alignment/>
    </xf>
    <xf numFmtId="0" fontId="0" fillId="0" borderId="90" xfId="0" applyBorder="1" applyAlignment="1">
      <alignment/>
    </xf>
    <xf numFmtId="0" fontId="0" fillId="0" borderId="45" xfId="0" applyBorder="1" applyAlignment="1">
      <alignment/>
    </xf>
    <xf numFmtId="0" fontId="4" fillId="0" borderId="7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90" xfId="0" applyFont="1" applyBorder="1" applyAlignment="1">
      <alignment horizont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65" xfId="0" applyFont="1" applyBorder="1" applyAlignment="1">
      <alignment horizontal="center" wrapText="1"/>
    </xf>
    <xf numFmtId="0" fontId="5" fillId="0" borderId="11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0" fontId="27" fillId="0" borderId="109" xfId="0" applyFont="1" applyBorder="1" applyAlignment="1">
      <alignment horizontal="center" vertical="center" wrapText="1"/>
    </xf>
    <xf numFmtId="0" fontId="27" fillId="0" borderId="70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0" fillId="0" borderId="111" xfId="0" applyFont="1" applyBorder="1" applyAlignment="1">
      <alignment horizontal="center" vertical="center"/>
    </xf>
    <xf numFmtId="0" fontId="0" fillId="0" borderId="111" xfId="0" applyBorder="1" applyAlignment="1">
      <alignment/>
    </xf>
    <xf numFmtId="0" fontId="143" fillId="0" borderId="0" xfId="0" applyFont="1" applyAlignment="1">
      <alignment horizontal="right"/>
    </xf>
    <xf numFmtId="0" fontId="109" fillId="33" borderId="61" xfId="0" applyFont="1" applyFill="1" applyBorder="1" applyAlignment="1">
      <alignment horizontal="center" vertical="center" wrapText="1"/>
    </xf>
    <xf numFmtId="0" fontId="109" fillId="33" borderId="62" xfId="0" applyFont="1" applyFill="1" applyBorder="1" applyAlignment="1">
      <alignment horizontal="center" vertical="center" wrapText="1"/>
    </xf>
    <xf numFmtId="0" fontId="3" fillId="38" borderId="24" xfId="0" applyFont="1" applyFill="1" applyBorder="1" applyAlignment="1">
      <alignment horizontal="center" vertical="center" wrapText="1"/>
    </xf>
    <xf numFmtId="0" fontId="3" fillId="38" borderId="107" xfId="0" applyFont="1" applyFill="1" applyBorder="1" applyAlignment="1">
      <alignment horizontal="center" vertical="center" wrapText="1"/>
    </xf>
    <xf numFmtId="0" fontId="3" fillId="38" borderId="112" xfId="0" applyFont="1" applyFill="1" applyBorder="1" applyAlignment="1">
      <alignment horizontal="center" vertical="center" wrapText="1"/>
    </xf>
    <xf numFmtId="0" fontId="109" fillId="33" borderId="35" xfId="0" applyFont="1" applyFill="1" applyBorder="1" applyAlignment="1">
      <alignment horizontal="center" vertical="center" wrapText="1"/>
    </xf>
    <xf numFmtId="0" fontId="109" fillId="33" borderId="50" xfId="0" applyFont="1" applyFill="1" applyBorder="1" applyAlignment="1">
      <alignment horizontal="center" vertical="center" wrapText="1"/>
    </xf>
    <xf numFmtId="0" fontId="124" fillId="0" borderId="35" xfId="0" applyFont="1" applyBorder="1" applyAlignment="1">
      <alignment horizontal="center" wrapText="1"/>
    </xf>
    <xf numFmtId="0" fontId="124" fillId="0" borderId="72" xfId="0" applyFont="1" applyBorder="1" applyAlignment="1">
      <alignment horizontal="center" wrapText="1"/>
    </xf>
    <xf numFmtId="0" fontId="0" fillId="0" borderId="101" xfId="0" applyBorder="1" applyAlignment="1">
      <alignment/>
    </xf>
    <xf numFmtId="0" fontId="0" fillId="0" borderId="38" xfId="0" applyBorder="1" applyAlignment="1">
      <alignment/>
    </xf>
    <xf numFmtId="0" fontId="5" fillId="0" borderId="113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11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28" fillId="0" borderId="0" xfId="0" applyFont="1" applyAlignment="1">
      <alignment horizontal="center"/>
    </xf>
    <xf numFmtId="0" fontId="12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wrapText="1"/>
    </xf>
    <xf numFmtId="0" fontId="5" fillId="0" borderId="56" xfId="0" applyFont="1" applyBorder="1" applyAlignment="1">
      <alignment horizontal="center" wrapText="1"/>
    </xf>
    <xf numFmtId="0" fontId="5" fillId="0" borderId="58" xfId="0" applyFont="1" applyBorder="1" applyAlignment="1">
      <alignment horizontal="center" wrapText="1"/>
    </xf>
    <xf numFmtId="0" fontId="151" fillId="39" borderId="22" xfId="0" applyFont="1" applyFill="1" applyBorder="1" applyAlignment="1">
      <alignment horizontal="center"/>
    </xf>
    <xf numFmtId="0" fontId="151" fillId="39" borderId="82" xfId="0" applyFont="1" applyFill="1" applyBorder="1" applyAlignment="1">
      <alignment horizontal="center"/>
    </xf>
    <xf numFmtId="0" fontId="151" fillId="39" borderId="79" xfId="0" applyFont="1" applyFill="1" applyBorder="1" applyAlignment="1">
      <alignment horizontal="center"/>
    </xf>
    <xf numFmtId="0" fontId="5" fillId="38" borderId="35" xfId="0" applyFont="1" applyFill="1" applyBorder="1" applyAlignment="1">
      <alignment horizontal="center" vertical="center" wrapText="1"/>
    </xf>
    <xf numFmtId="0" fontId="5" fillId="38" borderId="50" xfId="0" applyFont="1" applyFill="1" applyBorder="1" applyAlignment="1">
      <alignment horizontal="center" vertical="center" wrapText="1"/>
    </xf>
    <xf numFmtId="0" fontId="5" fillId="38" borderId="61" xfId="0" applyFont="1" applyFill="1" applyBorder="1" applyAlignment="1">
      <alignment horizontal="center" vertical="center" wrapText="1"/>
    </xf>
    <xf numFmtId="0" fontId="5" fillId="38" borderId="62" xfId="0" applyFont="1" applyFill="1" applyBorder="1" applyAlignment="1">
      <alignment horizontal="center" vertical="center" wrapText="1"/>
    </xf>
    <xf numFmtId="0" fontId="28" fillId="0" borderId="35" xfId="0" applyFont="1" applyBorder="1" applyAlignment="1">
      <alignment horizontal="center" wrapText="1"/>
    </xf>
    <xf numFmtId="0" fontId="28" fillId="0" borderId="72" xfId="0" applyFont="1" applyBorder="1" applyAlignment="1">
      <alignment horizontal="center" wrapText="1"/>
    </xf>
    <xf numFmtId="0" fontId="16" fillId="0" borderId="96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18" fillId="0" borderId="73" xfId="0" applyFont="1" applyBorder="1" applyAlignment="1">
      <alignment vertical="center" wrapText="1"/>
    </xf>
    <xf numFmtId="0" fontId="0" fillId="0" borderId="77" xfId="0" applyBorder="1" applyAlignment="1">
      <alignment vertical="center" wrapText="1"/>
    </xf>
    <xf numFmtId="0" fontId="14" fillId="0" borderId="73" xfId="0" applyFont="1" applyBorder="1" applyAlignment="1">
      <alignment/>
    </xf>
    <xf numFmtId="0" fontId="0" fillId="0" borderId="77" xfId="0" applyBorder="1" applyAlignment="1">
      <alignment/>
    </xf>
    <xf numFmtId="0" fontId="16" fillId="0" borderId="96" xfId="0" applyFont="1" applyBorder="1" applyAlignment="1">
      <alignment/>
    </xf>
    <xf numFmtId="0" fontId="16" fillId="0" borderId="40" xfId="0" applyFont="1" applyBorder="1" applyAlignment="1">
      <alignment/>
    </xf>
    <xf numFmtId="0" fontId="16" fillId="0" borderId="42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140" fillId="16" borderId="53" xfId="0" applyFont="1" applyFill="1" applyBorder="1" applyAlignment="1">
      <alignment horizontal="center" vertical="center" wrapText="1"/>
    </xf>
    <xf numFmtId="0" fontId="140" fillId="0" borderId="83" xfId="0" applyFont="1" applyBorder="1" applyAlignment="1">
      <alignment horizontal="center" vertical="center" wrapText="1"/>
    </xf>
    <xf numFmtId="0" fontId="140" fillId="0" borderId="80" xfId="0" applyFont="1" applyBorder="1" applyAlignment="1">
      <alignment horizontal="center" vertical="center" wrapText="1"/>
    </xf>
    <xf numFmtId="2" fontId="140" fillId="16" borderId="71" xfId="0" applyNumberFormat="1" applyFont="1" applyFill="1" applyBorder="1" applyAlignment="1">
      <alignment horizontal="center" vertical="center" wrapText="1"/>
    </xf>
    <xf numFmtId="0" fontId="120" fillId="16" borderId="90" xfId="0" applyFont="1" applyFill="1" applyBorder="1" applyAlignment="1">
      <alignment horizontal="center" vertical="center" wrapText="1"/>
    </xf>
    <xf numFmtId="0" fontId="140" fillId="16" borderId="115" xfId="0" applyFont="1" applyFill="1" applyBorder="1" applyAlignment="1">
      <alignment horizontal="center" vertical="center" wrapText="1"/>
    </xf>
    <xf numFmtId="0" fontId="140" fillId="0" borderId="104" xfId="0" applyFont="1" applyBorder="1" applyAlignment="1">
      <alignment horizontal="center" vertical="center" wrapText="1"/>
    </xf>
    <xf numFmtId="0" fontId="140" fillId="0" borderId="69" xfId="0" applyFont="1" applyBorder="1" applyAlignment="1">
      <alignment horizontal="center" vertical="center" wrapText="1"/>
    </xf>
    <xf numFmtId="0" fontId="140" fillId="0" borderId="78" xfId="0" applyFont="1" applyBorder="1" applyAlignment="1">
      <alignment horizontal="center" vertical="center" wrapText="1"/>
    </xf>
    <xf numFmtId="0" fontId="140" fillId="16" borderId="96" xfId="0" applyFont="1" applyFill="1" applyBorder="1" applyAlignment="1">
      <alignment horizontal="center" vertical="center" wrapText="1"/>
    </xf>
    <xf numFmtId="0" fontId="140" fillId="16" borderId="42" xfId="0" applyFont="1" applyFill="1" applyBorder="1" applyAlignment="1">
      <alignment horizontal="center" vertical="center" wrapText="1"/>
    </xf>
    <xf numFmtId="0" fontId="120" fillId="16" borderId="116" xfId="0" applyFont="1" applyFill="1" applyBorder="1" applyAlignment="1">
      <alignment horizontal="center" vertical="center" wrapText="1"/>
    </xf>
    <xf numFmtId="0" fontId="120" fillId="0" borderId="104" xfId="0" applyFont="1" applyBorder="1" applyAlignment="1">
      <alignment/>
    </xf>
    <xf numFmtId="0" fontId="120" fillId="16" borderId="37" xfId="0" applyFont="1" applyFill="1" applyBorder="1" applyAlignment="1">
      <alignment horizontal="center" vertical="center" wrapText="1"/>
    </xf>
    <xf numFmtId="0" fontId="120" fillId="0" borderId="78" xfId="0" applyFont="1" applyBorder="1" applyAlignment="1">
      <alignment/>
    </xf>
    <xf numFmtId="0" fontId="120" fillId="16" borderId="117" xfId="0" applyFont="1" applyFill="1" applyBorder="1" applyAlignment="1">
      <alignment horizontal="center" vertical="center" wrapText="1"/>
    </xf>
    <xf numFmtId="0" fontId="120" fillId="16" borderId="74" xfId="0" applyFont="1" applyFill="1" applyBorder="1" applyAlignment="1">
      <alignment horizontal="center" vertical="center" wrapText="1"/>
    </xf>
    <xf numFmtId="0" fontId="140" fillId="0" borderId="62" xfId="0" applyFont="1" applyBorder="1" applyAlignment="1">
      <alignment horizontal="center" vertical="center" wrapText="1"/>
    </xf>
    <xf numFmtId="0" fontId="140" fillId="0" borderId="118" xfId="0" applyFont="1" applyBorder="1" applyAlignment="1">
      <alignment horizontal="center" vertical="center" wrapText="1"/>
    </xf>
    <xf numFmtId="0" fontId="140" fillId="16" borderId="40" xfId="0" applyFont="1" applyFill="1" applyBorder="1" applyAlignment="1">
      <alignment horizontal="center" vertical="center" wrapText="1"/>
    </xf>
    <xf numFmtId="0" fontId="120" fillId="16" borderId="60" xfId="0" applyFont="1" applyFill="1" applyBorder="1" applyAlignment="1">
      <alignment horizontal="center" vertical="center" wrapText="1"/>
    </xf>
    <xf numFmtId="0" fontId="120" fillId="0" borderId="118" xfId="0" applyFont="1" applyBorder="1" applyAlignment="1">
      <alignment/>
    </xf>
    <xf numFmtId="0" fontId="120" fillId="16" borderId="41" xfId="0" applyFont="1" applyFill="1" applyBorder="1" applyAlignment="1">
      <alignment horizontal="center" vertical="center" wrapText="1"/>
    </xf>
    <xf numFmtId="0" fontId="33" fillId="16" borderId="22" xfId="0" applyFont="1" applyFill="1" applyBorder="1" applyAlignment="1">
      <alignment horizontal="center" vertical="center" wrapText="1"/>
    </xf>
    <xf numFmtId="0" fontId="33" fillId="0" borderId="79" xfId="0" applyFont="1" applyBorder="1" applyAlignment="1">
      <alignment/>
    </xf>
    <xf numFmtId="0" fontId="120" fillId="16" borderId="0" xfId="0" applyFont="1" applyFill="1" applyBorder="1" applyAlignment="1">
      <alignment horizontal="center" vertical="center" wrapText="1"/>
    </xf>
    <xf numFmtId="0" fontId="120" fillId="0" borderId="0" xfId="0" applyFont="1" applyBorder="1" applyAlignment="1">
      <alignment/>
    </xf>
    <xf numFmtId="0" fontId="120" fillId="0" borderId="104" xfId="0" applyFont="1" applyBorder="1" applyAlignment="1">
      <alignment horizontal="center" vertical="center" wrapText="1"/>
    </xf>
    <xf numFmtId="0" fontId="120" fillId="0" borderId="78" xfId="0" applyFont="1" applyBorder="1" applyAlignment="1">
      <alignment horizontal="center" vertical="center" wrapText="1"/>
    </xf>
    <xf numFmtId="0" fontId="33" fillId="16" borderId="116" xfId="0" applyFont="1" applyFill="1" applyBorder="1" applyAlignment="1">
      <alignment horizontal="center" vertical="center" wrapText="1"/>
    </xf>
    <xf numFmtId="0" fontId="33" fillId="0" borderId="104" xfId="0" applyFont="1" applyBorder="1" applyAlignment="1">
      <alignment/>
    </xf>
    <xf numFmtId="0" fontId="140" fillId="16" borderId="104" xfId="0" applyFont="1" applyFill="1" applyBorder="1" applyAlignment="1">
      <alignment horizontal="center" vertical="center" wrapText="1"/>
    </xf>
    <xf numFmtId="0" fontId="140" fillId="16" borderId="69" xfId="0" applyFont="1" applyFill="1" applyBorder="1" applyAlignment="1">
      <alignment horizontal="center" vertical="center" wrapText="1"/>
    </xf>
    <xf numFmtId="0" fontId="140" fillId="16" borderId="78" xfId="0" applyFont="1" applyFill="1" applyBorder="1" applyAlignment="1">
      <alignment horizontal="center" vertical="center" wrapText="1"/>
    </xf>
    <xf numFmtId="0" fontId="33" fillId="16" borderId="104" xfId="0" applyFont="1" applyFill="1" applyBorder="1" applyAlignment="1">
      <alignment horizontal="center" vertical="center" wrapText="1"/>
    </xf>
    <xf numFmtId="0" fontId="33" fillId="16" borderId="37" xfId="0" applyFont="1" applyFill="1" applyBorder="1" applyAlignment="1">
      <alignment horizontal="center" vertical="center" wrapText="1"/>
    </xf>
    <xf numFmtId="0" fontId="33" fillId="16" borderId="78" xfId="0" applyFont="1" applyFill="1" applyBorder="1" applyAlignment="1">
      <alignment horizontal="center" vertical="center" wrapText="1"/>
    </xf>
    <xf numFmtId="0" fontId="33" fillId="16" borderId="90" xfId="0" applyFont="1" applyFill="1" applyBorder="1" applyAlignment="1">
      <alignment horizontal="center" vertical="center" wrapText="1"/>
    </xf>
    <xf numFmtId="0" fontId="33" fillId="16" borderId="117" xfId="0" applyFont="1" applyFill="1" applyBorder="1" applyAlignment="1">
      <alignment horizontal="center" vertical="center" wrapText="1"/>
    </xf>
    <xf numFmtId="0" fontId="33" fillId="16" borderId="74" xfId="0" applyFont="1" applyFill="1" applyBorder="1" applyAlignment="1">
      <alignment horizontal="center" vertical="center" wrapText="1"/>
    </xf>
    <xf numFmtId="2" fontId="120" fillId="16" borderId="115" xfId="0" applyNumberFormat="1" applyFont="1" applyFill="1" applyBorder="1" applyAlignment="1">
      <alignment horizontal="center" vertical="center" wrapText="1"/>
    </xf>
    <xf numFmtId="2" fontId="120" fillId="16" borderId="119" xfId="0" applyNumberFormat="1" applyFont="1" applyFill="1" applyBorder="1" applyAlignment="1">
      <alignment horizontal="center" vertical="center" wrapText="1"/>
    </xf>
    <xf numFmtId="0" fontId="120" fillId="16" borderId="119" xfId="0" applyFont="1" applyFill="1" applyBorder="1" applyAlignment="1">
      <alignment horizontal="center" vertical="center" wrapText="1"/>
    </xf>
    <xf numFmtId="2" fontId="140" fillId="16" borderId="70" xfId="0" applyNumberFormat="1" applyFont="1" applyFill="1" applyBorder="1" applyAlignment="1">
      <alignment horizontal="center" vertical="center" wrapText="1"/>
    </xf>
    <xf numFmtId="0" fontId="140" fillId="0" borderId="79" xfId="0" applyFont="1" applyBorder="1" applyAlignment="1">
      <alignment horizontal="center" vertical="center" wrapText="1"/>
    </xf>
    <xf numFmtId="0" fontId="120" fillId="16" borderId="22" xfId="0" applyNumberFormat="1" applyFont="1" applyFill="1" applyBorder="1" applyAlignment="1">
      <alignment horizontal="center" vertical="center" wrapText="1"/>
    </xf>
    <xf numFmtId="0" fontId="120" fillId="0" borderId="79" xfId="0" applyNumberFormat="1" applyFont="1" applyBorder="1" applyAlignment="1">
      <alignment horizontal="center" vertical="center" wrapText="1"/>
    </xf>
    <xf numFmtId="0" fontId="152" fillId="5" borderId="107" xfId="0" applyFont="1" applyFill="1" applyBorder="1" applyAlignment="1">
      <alignment horizontal="center" vertical="center"/>
    </xf>
    <xf numFmtId="0" fontId="152" fillId="5" borderId="112" xfId="0" applyFont="1" applyFill="1" applyBorder="1" applyAlignment="1">
      <alignment horizontal="center" vertical="center"/>
    </xf>
    <xf numFmtId="0" fontId="152" fillId="5" borderId="86" xfId="0" applyFont="1" applyFill="1" applyBorder="1" applyAlignment="1">
      <alignment horizontal="center" vertical="center"/>
    </xf>
    <xf numFmtId="0" fontId="140" fillId="0" borderId="26" xfId="0" applyFont="1" applyBorder="1" applyAlignment="1">
      <alignment horizontal="center" vertical="center" wrapText="1"/>
    </xf>
    <xf numFmtId="0" fontId="140" fillId="0" borderId="18" xfId="0" applyFont="1" applyBorder="1" applyAlignment="1">
      <alignment vertical="center"/>
    </xf>
    <xf numFmtId="0" fontId="140" fillId="0" borderId="22" xfId="0" applyFont="1" applyBorder="1" applyAlignment="1">
      <alignment horizontal="center" vertical="center" wrapText="1"/>
    </xf>
    <xf numFmtId="0" fontId="147" fillId="5" borderId="52" xfId="0" applyFont="1" applyFill="1" applyBorder="1" applyAlignment="1">
      <alignment horizontal="center" vertical="center"/>
    </xf>
    <xf numFmtId="0" fontId="147" fillId="5" borderId="81" xfId="0" applyFont="1" applyFill="1" applyBorder="1" applyAlignment="1">
      <alignment horizontal="center" vertical="center"/>
    </xf>
    <xf numFmtId="0" fontId="147" fillId="5" borderId="77" xfId="0" applyFont="1" applyFill="1" applyBorder="1" applyAlignment="1">
      <alignment horizontal="center" vertical="center"/>
    </xf>
    <xf numFmtId="0" fontId="140" fillId="0" borderId="96" xfId="0" applyFont="1" applyBorder="1" applyAlignment="1">
      <alignment horizontal="center" vertical="center" wrapText="1"/>
    </xf>
    <xf numFmtId="0" fontId="140" fillId="0" borderId="42" xfId="0" applyFont="1" applyBorder="1" applyAlignment="1">
      <alignment horizontal="center" vertical="center" wrapText="1"/>
    </xf>
    <xf numFmtId="0" fontId="140" fillId="0" borderId="22" xfId="0" applyFont="1" applyBorder="1" applyAlignment="1">
      <alignment vertical="center"/>
    </xf>
    <xf numFmtId="0" fontId="140" fillId="0" borderId="79" xfId="0" applyFont="1" applyBorder="1" applyAlignment="1">
      <alignment vertical="center"/>
    </xf>
    <xf numFmtId="0" fontId="120" fillId="0" borderId="37" xfId="0" applyFont="1" applyBorder="1" applyAlignment="1">
      <alignment horizontal="center" vertical="center" wrapText="1"/>
    </xf>
    <xf numFmtId="0" fontId="153" fillId="0" borderId="24" xfId="0" applyFont="1" applyBorder="1" applyAlignment="1">
      <alignment/>
    </xf>
    <xf numFmtId="0" fontId="0" fillId="0" borderId="24" xfId="0" applyBorder="1" applyAlignment="1">
      <alignment/>
    </xf>
    <xf numFmtId="0" fontId="33" fillId="5" borderId="73" xfId="0" applyFont="1" applyFill="1" applyBorder="1" applyAlignment="1">
      <alignment horizontal="center" vertical="center"/>
    </xf>
    <xf numFmtId="0" fontId="33" fillId="5" borderId="81" xfId="0" applyFont="1" applyFill="1" applyBorder="1" applyAlignment="1">
      <alignment horizontal="center" vertical="center"/>
    </xf>
    <xf numFmtId="0" fontId="33" fillId="5" borderId="109" xfId="0" applyFont="1" applyFill="1" applyBorder="1" applyAlignment="1">
      <alignment horizontal="center" vertical="center"/>
    </xf>
    <xf numFmtId="0" fontId="120" fillId="5" borderId="107" xfId="0" applyFont="1" applyFill="1" applyBorder="1" applyAlignment="1">
      <alignment horizontal="center" vertical="center" wrapText="1"/>
    </xf>
    <xf numFmtId="0" fontId="120" fillId="5" borderId="112" xfId="0" applyFont="1" applyFill="1" applyBorder="1" applyAlignment="1">
      <alignment horizontal="center" vertical="center" wrapText="1"/>
    </xf>
    <xf numFmtId="0" fontId="120" fillId="5" borderId="86" xfId="0" applyFont="1" applyFill="1" applyBorder="1" applyAlignment="1">
      <alignment horizontal="center" vertical="center" wrapText="1"/>
    </xf>
    <xf numFmtId="0" fontId="140" fillId="0" borderId="61" xfId="0" applyFont="1" applyBorder="1" applyAlignment="1">
      <alignment horizontal="center" vertical="center" wrapText="1"/>
    </xf>
    <xf numFmtId="0" fontId="140" fillId="0" borderId="65" xfId="0" applyFont="1" applyBorder="1" applyAlignment="1">
      <alignment horizontal="center" vertical="center" wrapText="1"/>
    </xf>
    <xf numFmtId="0" fontId="140" fillId="0" borderId="90" xfId="0" applyFont="1" applyBorder="1" applyAlignment="1">
      <alignment horizontal="center" vertical="center" wrapText="1"/>
    </xf>
    <xf numFmtId="0" fontId="140" fillId="0" borderId="36" xfId="0" applyFont="1" applyBorder="1" applyAlignment="1">
      <alignment horizontal="center" vertical="center" wrapText="1"/>
    </xf>
    <xf numFmtId="0" fontId="140" fillId="0" borderId="38" xfId="0" applyFont="1" applyBorder="1" applyAlignment="1">
      <alignment horizontal="center" vertical="center" wrapText="1"/>
    </xf>
    <xf numFmtId="0" fontId="140" fillId="0" borderId="33" xfId="0" applyFont="1" applyBorder="1" applyAlignment="1">
      <alignment horizontal="center" vertical="top" wrapText="1"/>
    </xf>
    <xf numFmtId="0" fontId="140" fillId="0" borderId="68" xfId="0" applyFont="1" applyBorder="1" applyAlignment="1">
      <alignment horizontal="center" vertical="top" wrapText="1"/>
    </xf>
    <xf numFmtId="0" fontId="0" fillId="0" borderId="111" xfId="0" applyFill="1" applyBorder="1" applyAlignment="1">
      <alignment vertical="center" wrapText="1"/>
    </xf>
    <xf numFmtId="0" fontId="0" fillId="0" borderId="1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40" fillId="0" borderId="53" xfId="0" applyFont="1" applyBorder="1" applyAlignment="1">
      <alignment horizontal="center" vertical="center"/>
    </xf>
    <xf numFmtId="0" fontId="140" fillId="0" borderId="83" xfId="0" applyFont="1" applyBorder="1" applyAlignment="1">
      <alignment horizontal="center" vertical="center"/>
    </xf>
    <xf numFmtId="0" fontId="140" fillId="0" borderId="80" xfId="0" applyFont="1" applyBorder="1" applyAlignment="1">
      <alignment horizontal="center" vertical="center"/>
    </xf>
    <xf numFmtId="0" fontId="120" fillId="5" borderId="73" xfId="0" applyFont="1" applyFill="1" applyBorder="1" applyAlignment="1">
      <alignment horizontal="center" vertical="center"/>
    </xf>
    <xf numFmtId="0" fontId="120" fillId="5" borderId="81" xfId="0" applyFont="1" applyFill="1" applyBorder="1" applyAlignment="1">
      <alignment horizontal="center" vertical="center"/>
    </xf>
    <xf numFmtId="0" fontId="120" fillId="5" borderId="109" xfId="0" applyFont="1" applyFill="1" applyBorder="1" applyAlignment="1">
      <alignment horizontal="center" vertical="center"/>
    </xf>
    <xf numFmtId="0" fontId="91" fillId="5" borderId="73" xfId="0" applyFont="1" applyFill="1" applyBorder="1" applyAlignment="1">
      <alignment horizontal="center"/>
    </xf>
    <xf numFmtId="0" fontId="91" fillId="5" borderId="81" xfId="0" applyFont="1" applyFill="1" applyBorder="1" applyAlignment="1">
      <alignment horizontal="center"/>
    </xf>
    <xf numFmtId="0" fontId="91" fillId="5" borderId="109" xfId="0" applyFont="1" applyFill="1" applyBorder="1" applyAlignment="1">
      <alignment horizontal="center"/>
    </xf>
    <xf numFmtId="0" fontId="38" fillId="0" borderId="53" xfId="0" applyFont="1" applyBorder="1" applyAlignment="1">
      <alignment horizontal="center" vertical="center"/>
    </xf>
    <xf numFmtId="0" fontId="38" fillId="0" borderId="80" xfId="0" applyFont="1" applyBorder="1" applyAlignment="1">
      <alignment horizontal="center" vertical="center"/>
    </xf>
    <xf numFmtId="0" fontId="146" fillId="40" borderId="73" xfId="0" applyFont="1" applyFill="1" applyBorder="1" applyAlignment="1">
      <alignment horizontal="center" vertical="center"/>
    </xf>
    <xf numFmtId="0" fontId="146" fillId="40" borderId="81" xfId="0" applyFont="1" applyFill="1" applyBorder="1" applyAlignment="1">
      <alignment horizontal="center" vertical="center"/>
    </xf>
    <xf numFmtId="0" fontId="146" fillId="40" borderId="109" xfId="0" applyFont="1" applyFill="1" applyBorder="1" applyAlignment="1">
      <alignment horizontal="center" vertical="center"/>
    </xf>
    <xf numFmtId="0" fontId="140" fillId="0" borderId="18" xfId="0" applyFont="1" applyBorder="1" applyAlignment="1">
      <alignment/>
    </xf>
    <xf numFmtId="0" fontId="38" fillId="0" borderId="96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0" fontId="140" fillId="0" borderId="28" xfId="0" applyFont="1" applyBorder="1" applyAlignment="1">
      <alignment horizontal="center" vertical="center"/>
    </xf>
    <xf numFmtId="0" fontId="15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46" fillId="40" borderId="30" xfId="0" applyFont="1" applyFill="1" applyBorder="1" applyAlignment="1">
      <alignment horizontal="center" vertical="center"/>
    </xf>
    <xf numFmtId="0" fontId="146" fillId="40" borderId="31" xfId="0" applyFont="1" applyFill="1" applyBorder="1" applyAlignment="1">
      <alignment horizontal="center" vertical="center"/>
    </xf>
    <xf numFmtId="0" fontId="146" fillId="40" borderId="32" xfId="0" applyFont="1" applyFill="1" applyBorder="1" applyAlignment="1">
      <alignment horizontal="center" vertical="center"/>
    </xf>
    <xf numFmtId="0" fontId="147" fillId="33" borderId="22" xfId="0" applyFont="1" applyFill="1" applyBorder="1" applyAlignment="1">
      <alignment horizontal="center" vertical="center" wrapText="1"/>
    </xf>
    <xf numFmtId="0" fontId="147" fillId="33" borderId="79" xfId="0" applyFont="1" applyFill="1" applyBorder="1" applyAlignment="1">
      <alignment horizontal="center" vertical="center" wrapText="1"/>
    </xf>
    <xf numFmtId="0" fontId="33" fillId="33" borderId="96" xfId="0" applyFont="1" applyFill="1" applyBorder="1" applyAlignment="1">
      <alignment horizontal="center" vertical="center" wrapText="1"/>
    </xf>
    <xf numFmtId="0" fontId="33" fillId="33" borderId="66" xfId="0" applyFont="1" applyFill="1" applyBorder="1" applyAlignment="1">
      <alignment horizontal="center" vertical="center" wrapText="1"/>
    </xf>
    <xf numFmtId="0" fontId="138" fillId="19" borderId="25" xfId="0" applyFont="1" applyFill="1" applyBorder="1" applyAlignment="1">
      <alignment horizontal="center" vertical="center" wrapText="1"/>
    </xf>
    <xf numFmtId="0" fontId="138" fillId="19" borderId="28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8" fillId="33" borderId="53" xfId="0" applyFont="1" applyFill="1" applyBorder="1" applyAlignment="1">
      <alignment horizontal="center" vertical="center" wrapText="1"/>
    </xf>
    <xf numFmtId="0" fontId="148" fillId="33" borderId="80" xfId="0" applyFont="1" applyFill="1" applyBorder="1" applyAlignment="1">
      <alignment horizontal="center" vertical="center" wrapText="1"/>
    </xf>
    <xf numFmtId="0" fontId="147" fillId="5" borderId="73" xfId="0" applyFont="1" applyFill="1" applyBorder="1" applyAlignment="1">
      <alignment horizontal="center"/>
    </xf>
    <xf numFmtId="0" fontId="147" fillId="5" borderId="81" xfId="0" applyFont="1" applyFill="1" applyBorder="1" applyAlignment="1">
      <alignment horizontal="center"/>
    </xf>
    <xf numFmtId="0" fontId="109" fillId="5" borderId="109" xfId="0" applyFont="1" applyFill="1" applyBorder="1" applyAlignment="1">
      <alignment horizontal="center"/>
    </xf>
    <xf numFmtId="0" fontId="140" fillId="0" borderId="33" xfId="0" applyFont="1" applyBorder="1" applyAlignment="1">
      <alignment horizontal="center" vertical="center" wrapText="1"/>
    </xf>
    <xf numFmtId="0" fontId="140" fillId="0" borderId="39" xfId="0" applyFont="1" applyBorder="1" applyAlignment="1">
      <alignment horizontal="center" vertical="center" wrapText="1"/>
    </xf>
    <xf numFmtId="0" fontId="140" fillId="0" borderId="68" xfId="0" applyFont="1" applyBorder="1" applyAlignment="1">
      <alignment horizontal="center" vertical="center" wrapText="1"/>
    </xf>
    <xf numFmtId="0" fontId="122" fillId="34" borderId="116" xfId="0" applyFont="1" applyFill="1" applyBorder="1" applyAlignment="1">
      <alignment horizontal="center" vertical="center" wrapText="1"/>
    </xf>
    <xf numFmtId="0" fontId="122" fillId="0" borderId="104" xfId="0" applyFont="1" applyBorder="1" applyAlignment="1">
      <alignment horizontal="center" vertical="center" wrapText="1"/>
    </xf>
    <xf numFmtId="0" fontId="122" fillId="0" borderId="60" xfId="0" applyFont="1" applyBorder="1" applyAlignment="1">
      <alignment horizontal="center" vertical="center" wrapText="1"/>
    </xf>
    <xf numFmtId="0" fontId="122" fillId="0" borderId="118" xfId="0" applyFont="1" applyBorder="1" applyAlignment="1">
      <alignment horizontal="center" vertical="center" wrapText="1"/>
    </xf>
    <xf numFmtId="0" fontId="122" fillId="0" borderId="75" xfId="0" applyFont="1" applyBorder="1" applyAlignment="1">
      <alignment horizontal="center" vertical="center" wrapText="1"/>
    </xf>
    <xf numFmtId="0" fontId="122" fillId="0" borderId="120" xfId="0" applyFont="1" applyBorder="1" applyAlignment="1">
      <alignment horizontal="center" vertical="center" wrapText="1"/>
    </xf>
    <xf numFmtId="0" fontId="33" fillId="19" borderId="22" xfId="0" applyFont="1" applyFill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 wrapText="1"/>
    </xf>
    <xf numFmtId="0" fontId="148" fillId="33" borderId="22" xfId="0" applyFont="1" applyFill="1" applyBorder="1" applyAlignment="1">
      <alignment horizontal="center" vertical="center" wrapText="1"/>
    </xf>
    <xf numFmtId="0" fontId="148" fillId="33" borderId="79" xfId="0" applyFont="1" applyFill="1" applyBorder="1" applyAlignment="1">
      <alignment horizontal="center" vertical="center" wrapText="1"/>
    </xf>
    <xf numFmtId="0" fontId="120" fillId="0" borderId="25" xfId="0" applyFont="1" applyBorder="1" applyAlignment="1">
      <alignment horizontal="center" vertical="center" wrapText="1"/>
    </xf>
    <xf numFmtId="0" fontId="122" fillId="0" borderId="25" xfId="0" applyFont="1" applyBorder="1" applyAlignment="1">
      <alignment/>
    </xf>
    <xf numFmtId="0" fontId="140" fillId="0" borderId="33" xfId="0" applyFont="1" applyBorder="1" applyAlignment="1">
      <alignment horizontal="center" wrapText="1"/>
    </xf>
    <xf numFmtId="0" fontId="140" fillId="0" borderId="39" xfId="0" applyFont="1" applyBorder="1" applyAlignment="1">
      <alignment horizontal="center" wrapText="1"/>
    </xf>
    <xf numFmtId="0" fontId="140" fillId="0" borderId="68" xfId="0" applyFont="1" applyBorder="1" applyAlignment="1">
      <alignment horizontal="center" wrapText="1"/>
    </xf>
    <xf numFmtId="0" fontId="140" fillId="0" borderId="25" xfId="0" applyFont="1" applyBorder="1" applyAlignment="1">
      <alignment horizontal="center" vertical="center" wrapText="1"/>
    </xf>
    <xf numFmtId="0" fontId="140" fillId="0" borderId="25" xfId="0" applyFont="1" applyBorder="1" applyAlignment="1">
      <alignment vertical="center"/>
    </xf>
    <xf numFmtId="0" fontId="140" fillId="0" borderId="28" xfId="0" applyFont="1" applyBorder="1" applyAlignment="1">
      <alignment horizontal="center" vertical="center" wrapText="1"/>
    </xf>
    <xf numFmtId="0" fontId="140" fillId="0" borderId="28" xfId="0" applyFont="1" applyBorder="1" applyAlignment="1">
      <alignment vertical="center"/>
    </xf>
    <xf numFmtId="0" fontId="155" fillId="0" borderId="61" xfId="0" applyFont="1" applyBorder="1" applyAlignment="1">
      <alignment horizontal="center"/>
    </xf>
    <xf numFmtId="0" fontId="156" fillId="0" borderId="24" xfId="0" applyFont="1" applyBorder="1" applyAlignment="1">
      <alignment horizontal="center"/>
    </xf>
    <xf numFmtId="0" fontId="156" fillId="0" borderId="65" xfId="0" applyFont="1" applyBorder="1" applyAlignment="1">
      <alignment horizontal="center"/>
    </xf>
    <xf numFmtId="0" fontId="147" fillId="33" borderId="53" xfId="0" applyFont="1" applyFill="1" applyBorder="1" applyAlignment="1">
      <alignment horizontal="center" vertical="center" wrapText="1"/>
    </xf>
    <xf numFmtId="0" fontId="147" fillId="33" borderId="80" xfId="0" applyFont="1" applyFill="1" applyBorder="1" applyAlignment="1">
      <alignment horizontal="center" vertical="center" wrapText="1"/>
    </xf>
    <xf numFmtId="0" fontId="146" fillId="5" borderId="73" xfId="0" applyFont="1" applyFill="1" applyBorder="1" applyAlignment="1">
      <alignment horizontal="center"/>
    </xf>
    <xf numFmtId="0" fontId="109" fillId="5" borderId="81" xfId="0" applyFont="1" applyFill="1" applyBorder="1" applyAlignment="1">
      <alignment/>
    </xf>
    <xf numFmtId="0" fontId="109" fillId="5" borderId="109" xfId="0" applyFont="1" applyFill="1" applyBorder="1" applyAlignment="1">
      <alignment/>
    </xf>
    <xf numFmtId="0" fontId="147" fillId="5" borderId="109" xfId="0" applyFont="1" applyFill="1" applyBorder="1" applyAlignment="1">
      <alignment horizontal="center"/>
    </xf>
    <xf numFmtId="0" fontId="120" fillId="33" borderId="22" xfId="0" applyFont="1" applyFill="1" applyBorder="1" applyAlignment="1">
      <alignment horizontal="center" vertical="center" wrapText="1"/>
    </xf>
    <xf numFmtId="0" fontId="122" fillId="33" borderId="79" xfId="0" applyFont="1" applyFill="1" applyBorder="1" applyAlignment="1">
      <alignment horizontal="center" vertical="center" wrapText="1"/>
    </xf>
    <xf numFmtId="0" fontId="120" fillId="33" borderId="79" xfId="0" applyFont="1" applyFill="1" applyBorder="1" applyAlignment="1">
      <alignment horizontal="center" vertical="center" wrapText="1"/>
    </xf>
    <xf numFmtId="0" fontId="140" fillId="0" borderId="111" xfId="0" applyFont="1" applyBorder="1" applyAlignment="1">
      <alignment horizontal="center" vertical="center" wrapText="1"/>
    </xf>
    <xf numFmtId="0" fontId="33" fillId="33" borderId="42" xfId="0" applyFont="1" applyFill="1" applyBorder="1" applyAlignment="1">
      <alignment horizontal="center" vertical="center" wrapText="1"/>
    </xf>
    <xf numFmtId="0" fontId="0" fillId="0" borderId="11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09" fillId="0" borderId="70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120" fillId="33" borderId="22" xfId="0" applyFont="1" applyFill="1" applyBorder="1" applyAlignment="1">
      <alignment horizontal="center" vertical="center" wrapText="1"/>
    </xf>
    <xf numFmtId="0" fontId="38" fillId="0" borderId="66" xfId="0" applyFont="1" applyBorder="1" applyAlignment="1">
      <alignment horizontal="center" vertical="center" wrapText="1"/>
    </xf>
    <xf numFmtId="0" fontId="91" fillId="5" borderId="61" xfId="0" applyFont="1" applyFill="1" applyBorder="1" applyAlignment="1">
      <alignment horizontal="center"/>
    </xf>
    <xf numFmtId="0" fontId="91" fillId="5" borderId="24" xfId="0" applyFont="1" applyFill="1" applyBorder="1" applyAlignment="1">
      <alignment horizontal="center"/>
    </xf>
    <xf numFmtId="0" fontId="91" fillId="5" borderId="65" xfId="0" applyFont="1" applyFill="1" applyBorder="1" applyAlignment="1">
      <alignment horizontal="center"/>
    </xf>
    <xf numFmtId="0" fontId="120" fillId="0" borderId="70" xfId="0" applyFont="1" applyBorder="1" applyAlignment="1">
      <alignment horizontal="center" vertical="center" wrapText="1"/>
    </xf>
    <xf numFmtId="0" fontId="120" fillId="0" borderId="79" xfId="0" applyFont="1" applyBorder="1" applyAlignment="1">
      <alignment horizontal="center" vertical="center" wrapText="1"/>
    </xf>
    <xf numFmtId="0" fontId="119" fillId="0" borderId="62" xfId="0" applyFont="1" applyBorder="1" applyAlignment="1">
      <alignment horizontal="center" vertical="center" wrapText="1"/>
    </xf>
    <xf numFmtId="0" fontId="119" fillId="0" borderId="118" xfId="0" applyFont="1" applyBorder="1" applyAlignment="1">
      <alignment horizontal="center" vertical="center" wrapText="1"/>
    </xf>
    <xf numFmtId="0" fontId="119" fillId="0" borderId="36" xfId="0" applyFont="1" applyBorder="1" applyAlignment="1">
      <alignment horizontal="center" vertical="center" wrapText="1"/>
    </xf>
    <xf numFmtId="0" fontId="119" fillId="0" borderId="120" xfId="0" applyFont="1" applyBorder="1" applyAlignment="1">
      <alignment horizontal="center" vertical="center" wrapText="1"/>
    </xf>
    <xf numFmtId="0" fontId="140" fillId="0" borderId="18" xfId="0" applyFont="1" applyBorder="1" applyAlignment="1">
      <alignment horizontal="center" vertical="center" wrapText="1"/>
    </xf>
    <xf numFmtId="0" fontId="120" fillId="0" borderId="26" xfId="0" applyFont="1" applyBorder="1" applyAlignment="1">
      <alignment horizontal="center" vertical="center" wrapText="1"/>
    </xf>
    <xf numFmtId="0" fontId="123" fillId="0" borderId="22" xfId="0" applyFont="1" applyBorder="1" applyAlignment="1">
      <alignment horizontal="center"/>
    </xf>
    <xf numFmtId="0" fontId="123" fillId="0" borderId="82" xfId="0" applyFont="1" applyBorder="1" applyAlignment="1">
      <alignment horizontal="center"/>
    </xf>
    <xf numFmtId="0" fontId="123" fillId="0" borderId="79" xfId="0" applyFont="1" applyBorder="1" applyAlignment="1">
      <alignment horizontal="center"/>
    </xf>
    <xf numFmtId="0" fontId="0" fillId="0" borderId="9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40" fillId="0" borderId="40" xfId="0" applyFont="1" applyBorder="1" applyAlignment="1">
      <alignment horizontal="center" vertical="center" wrapText="1"/>
    </xf>
    <xf numFmtId="0" fontId="157" fillId="0" borderId="25" xfId="0" applyFont="1" applyBorder="1" applyAlignment="1">
      <alignment horizontal="center"/>
    </xf>
    <xf numFmtId="0" fontId="139" fillId="0" borderId="121" xfId="0" applyFont="1" applyBorder="1" applyAlignment="1">
      <alignment horizontal="center"/>
    </xf>
    <xf numFmtId="0" fontId="129" fillId="36" borderId="96" xfId="0" applyFont="1" applyFill="1" applyBorder="1" applyAlignment="1">
      <alignment horizontal="center" vertical="center"/>
    </xf>
    <xf numFmtId="0" fontId="129" fillId="36" borderId="42" xfId="0" applyFont="1" applyFill="1" applyBorder="1" applyAlignment="1">
      <alignment horizontal="center" vertical="center"/>
    </xf>
    <xf numFmtId="0" fontId="129" fillId="36" borderId="96" xfId="0" applyFont="1" applyFill="1" applyBorder="1" applyAlignment="1">
      <alignment horizontal="center" vertical="center" wrapText="1"/>
    </xf>
    <xf numFmtId="0" fontId="129" fillId="36" borderId="42" xfId="0" applyFont="1" applyFill="1" applyBorder="1" applyAlignment="1">
      <alignment horizontal="center" vertical="center" wrapText="1"/>
    </xf>
    <xf numFmtId="0" fontId="129" fillId="36" borderId="22" xfId="0" applyFont="1" applyFill="1" applyBorder="1" applyAlignment="1">
      <alignment horizontal="center" vertical="center" wrapText="1"/>
    </xf>
    <xf numFmtId="0" fontId="129" fillId="36" borderId="79" xfId="0" applyFont="1" applyFill="1" applyBorder="1" applyAlignment="1">
      <alignment horizontal="center" vertical="center" wrapText="1"/>
    </xf>
    <xf numFmtId="0" fontId="129" fillId="0" borderId="22" xfId="0" applyFont="1" applyFill="1" applyBorder="1" applyAlignment="1">
      <alignment horizontal="center" vertical="center" wrapText="1"/>
    </xf>
    <xf numFmtId="0" fontId="129" fillId="0" borderId="79" xfId="0" applyFont="1" applyFill="1" applyBorder="1" applyAlignment="1">
      <alignment horizontal="center" vertical="center" wrapText="1"/>
    </xf>
    <xf numFmtId="0" fontId="130" fillId="10" borderId="22" xfId="0" applyFont="1" applyFill="1" applyBorder="1" applyAlignment="1">
      <alignment horizontal="center" vertical="center"/>
    </xf>
    <xf numFmtId="0" fontId="130" fillId="10" borderId="79" xfId="0" applyFont="1" applyFill="1" applyBorder="1" applyAlignment="1">
      <alignment horizontal="center" vertical="center"/>
    </xf>
    <xf numFmtId="0" fontId="130" fillId="0" borderId="22" xfId="0" applyFont="1" applyBorder="1" applyAlignment="1">
      <alignment horizontal="center" vertical="center"/>
    </xf>
    <xf numFmtId="0" fontId="130" fillId="0" borderId="79" xfId="0" applyFont="1" applyBorder="1" applyAlignment="1">
      <alignment horizontal="center" vertical="center"/>
    </xf>
    <xf numFmtId="0" fontId="158" fillId="0" borderId="44" xfId="54" applyFont="1" applyBorder="1" applyAlignment="1">
      <alignment horizontal="center" vertical="center" wrapText="1"/>
      <protection/>
    </xf>
    <xf numFmtId="0" fontId="159" fillId="0" borderId="64" xfId="0" applyFont="1" applyBorder="1" applyAlignment="1">
      <alignment/>
    </xf>
    <xf numFmtId="0" fontId="158" fillId="0" borderId="109" xfId="54" applyFont="1" applyBorder="1" applyAlignment="1">
      <alignment horizontal="center" vertical="center" wrapText="1"/>
      <protection/>
    </xf>
    <xf numFmtId="0" fontId="159" fillId="0" borderId="51" xfId="0" applyFont="1" applyBorder="1" applyAlignment="1">
      <alignment/>
    </xf>
    <xf numFmtId="0" fontId="160" fillId="33" borderId="35" xfId="0" applyFont="1" applyFill="1" applyBorder="1" applyAlignment="1">
      <alignment horizontal="center" vertical="center" wrapText="1"/>
    </xf>
    <xf numFmtId="0" fontId="160" fillId="33" borderId="50" xfId="0" applyFont="1" applyFill="1" applyBorder="1" applyAlignment="1">
      <alignment horizontal="center" vertical="center" wrapText="1"/>
    </xf>
    <xf numFmtId="0" fontId="21" fillId="5" borderId="107" xfId="53" applyFont="1" applyFill="1" applyBorder="1" applyAlignment="1">
      <alignment horizontal="center" vertical="center"/>
      <protection/>
    </xf>
    <xf numFmtId="0" fontId="21" fillId="5" borderId="112" xfId="53" applyFont="1" applyFill="1" applyBorder="1" applyAlignment="1">
      <alignment horizontal="center" vertical="center"/>
      <protection/>
    </xf>
    <xf numFmtId="0" fontId="21" fillId="5" borderId="86" xfId="53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Relationship Id="rId7" Type="http://schemas.openxmlformats.org/officeDocument/2006/relationships/image" Target="../media/image12.jpeg" /><Relationship Id="rId8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123825</xdr:rowOff>
    </xdr:from>
    <xdr:to>
      <xdr:col>10</xdr:col>
      <xdr:colOff>409575</xdr:colOff>
      <xdr:row>5</xdr:row>
      <xdr:rowOff>28575</xdr:rowOff>
    </xdr:to>
    <xdr:pic>
      <xdr:nvPicPr>
        <xdr:cNvPr id="1" name="Picture 1" descr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23825"/>
          <a:ext cx="2857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18</xdr:row>
      <xdr:rowOff>0</xdr:rowOff>
    </xdr:from>
    <xdr:to>
      <xdr:col>18</xdr:col>
      <xdr:colOff>9525</xdr:colOff>
      <xdr:row>20</xdr:row>
      <xdr:rowOff>9525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53600" y="4381500"/>
          <a:ext cx="1876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14</xdr:row>
      <xdr:rowOff>0</xdr:rowOff>
    </xdr:from>
    <xdr:to>
      <xdr:col>1</xdr:col>
      <xdr:colOff>609600</xdr:colOff>
      <xdr:row>14</xdr:row>
      <xdr:rowOff>190500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393382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17</xdr:row>
      <xdr:rowOff>161925</xdr:rowOff>
    </xdr:from>
    <xdr:to>
      <xdr:col>1</xdr:col>
      <xdr:colOff>647700</xdr:colOff>
      <xdr:row>18</xdr:row>
      <xdr:rowOff>66675</xdr:rowOff>
    </xdr:to>
    <xdr:pic>
      <xdr:nvPicPr>
        <xdr:cNvPr id="2" name="Picture 56"/>
        <xdr:cNvPicPr preferRelativeResize="1">
          <a:picLocks noChangeAspect="1"/>
        </xdr:cNvPicPr>
      </xdr:nvPicPr>
      <xdr:blipFill>
        <a:blip r:embed="rId2"/>
        <a:srcRect r="10000" b="17646"/>
        <a:stretch>
          <a:fillRect/>
        </a:stretch>
      </xdr:blipFill>
      <xdr:spPr>
        <a:xfrm>
          <a:off x="4152900" y="5029200"/>
          <a:ext cx="5619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10</xdr:row>
      <xdr:rowOff>200025</xdr:rowOff>
    </xdr:from>
    <xdr:to>
      <xdr:col>1</xdr:col>
      <xdr:colOff>609600</xdr:colOff>
      <xdr:row>11</xdr:row>
      <xdr:rowOff>114300</xdr:rowOff>
    </xdr:to>
    <xdr:pic>
      <xdr:nvPicPr>
        <xdr:cNvPr id="3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52900" y="3048000"/>
          <a:ext cx="523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</xdr:row>
      <xdr:rowOff>238125</xdr:rowOff>
    </xdr:from>
    <xdr:to>
      <xdr:col>1</xdr:col>
      <xdr:colOff>609600</xdr:colOff>
      <xdr:row>4</xdr:row>
      <xdr:rowOff>180975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rcRect b="23333"/>
        <a:stretch>
          <a:fillRect/>
        </a:stretch>
      </xdr:blipFill>
      <xdr:spPr>
        <a:xfrm>
          <a:off x="4095750" y="13525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</xdr:row>
      <xdr:rowOff>19050</xdr:rowOff>
    </xdr:from>
    <xdr:to>
      <xdr:col>1</xdr:col>
      <xdr:colOff>609600</xdr:colOff>
      <xdr:row>4</xdr:row>
      <xdr:rowOff>190500</xdr:rowOff>
    </xdr:to>
    <xdr:pic>
      <xdr:nvPicPr>
        <xdr:cNvPr id="5" name="Picture 61"/>
        <xdr:cNvPicPr preferRelativeResize="1">
          <a:picLocks noChangeAspect="1"/>
        </xdr:cNvPicPr>
      </xdr:nvPicPr>
      <xdr:blipFill>
        <a:blip r:embed="rId4"/>
        <a:srcRect b="23333"/>
        <a:stretch>
          <a:fillRect/>
        </a:stretch>
      </xdr:blipFill>
      <xdr:spPr>
        <a:xfrm>
          <a:off x="4105275" y="1381125"/>
          <a:ext cx="571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22</xdr:row>
      <xdr:rowOff>9525</xdr:rowOff>
    </xdr:from>
    <xdr:to>
      <xdr:col>1</xdr:col>
      <xdr:colOff>628650</xdr:colOff>
      <xdr:row>22</xdr:row>
      <xdr:rowOff>180975</xdr:rowOff>
    </xdr:to>
    <xdr:pic>
      <xdr:nvPicPr>
        <xdr:cNvPr id="6" name="Picture 57"/>
        <xdr:cNvPicPr preferRelativeResize="1">
          <a:picLocks noChangeAspect="1"/>
        </xdr:cNvPicPr>
      </xdr:nvPicPr>
      <xdr:blipFill>
        <a:blip r:embed="rId5"/>
        <a:srcRect r="15789"/>
        <a:stretch>
          <a:fillRect/>
        </a:stretch>
      </xdr:blipFill>
      <xdr:spPr>
        <a:xfrm>
          <a:off x="4152900" y="6248400"/>
          <a:ext cx="542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19</xdr:row>
      <xdr:rowOff>200025</xdr:rowOff>
    </xdr:from>
    <xdr:to>
      <xdr:col>1</xdr:col>
      <xdr:colOff>685800</xdr:colOff>
      <xdr:row>20</xdr:row>
      <xdr:rowOff>209550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57675" y="5562600"/>
          <a:ext cx="49530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25</xdr:row>
      <xdr:rowOff>19050</xdr:rowOff>
    </xdr:from>
    <xdr:to>
      <xdr:col>1</xdr:col>
      <xdr:colOff>600075</xdr:colOff>
      <xdr:row>25</xdr:row>
      <xdr:rowOff>266700</xdr:rowOff>
    </xdr:to>
    <xdr:pic>
      <xdr:nvPicPr>
        <xdr:cNvPr id="8" name="Picture 2" descr="термошайба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52925" y="7400925"/>
          <a:ext cx="3143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4067175</xdr:colOff>
      <xdr:row>26</xdr:row>
      <xdr:rowOff>9525</xdr:rowOff>
    </xdr:from>
    <xdr:to>
      <xdr:col>2</xdr:col>
      <xdr:colOff>0</xdr:colOff>
      <xdr:row>28</xdr:row>
      <xdr:rowOff>0</xdr:rowOff>
    </xdr:to>
    <xdr:pic>
      <xdr:nvPicPr>
        <xdr:cNvPr id="9" name="Рисунок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67175" y="7677150"/>
          <a:ext cx="866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619125</xdr:rowOff>
    </xdr:from>
    <xdr:to>
      <xdr:col>1</xdr:col>
      <xdr:colOff>19050</xdr:colOff>
      <xdr:row>3</xdr:row>
      <xdr:rowOff>180975</xdr:rowOff>
    </xdr:to>
    <xdr:pic>
      <xdr:nvPicPr>
        <xdr:cNvPr id="1" name="Рисунок 6" descr="Новые теплицы (СКАН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2190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609600</xdr:rowOff>
    </xdr:from>
    <xdr:to>
      <xdr:col>1</xdr:col>
      <xdr:colOff>38100</xdr:colOff>
      <xdr:row>11</xdr:row>
      <xdr:rowOff>342900</xdr:rowOff>
    </xdr:to>
    <xdr:pic>
      <xdr:nvPicPr>
        <xdr:cNvPr id="2" name="Рисунок 6" descr="Новые теплицы (СКАН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362700"/>
          <a:ext cx="2190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58</xdr:row>
      <xdr:rowOff>171450</xdr:rowOff>
    </xdr:from>
    <xdr:to>
      <xdr:col>5</xdr:col>
      <xdr:colOff>523875</xdr:colOff>
      <xdr:row>60</xdr:row>
      <xdr:rowOff>171450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50120550"/>
          <a:ext cx="14763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609600</xdr:rowOff>
    </xdr:from>
    <xdr:to>
      <xdr:col>9</xdr:col>
      <xdr:colOff>9525</xdr:colOff>
      <xdr:row>3</xdr:row>
      <xdr:rowOff>142875</xdr:rowOff>
    </xdr:to>
    <xdr:pic>
      <xdr:nvPicPr>
        <xdr:cNvPr id="4" name="Рисунок 6" descr="Новые теплицы (СКАН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01450" y="962025"/>
          <a:ext cx="20859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609600</xdr:rowOff>
    </xdr:from>
    <xdr:to>
      <xdr:col>9</xdr:col>
      <xdr:colOff>9525</xdr:colOff>
      <xdr:row>3</xdr:row>
      <xdr:rowOff>142875</xdr:rowOff>
    </xdr:to>
    <xdr:pic>
      <xdr:nvPicPr>
        <xdr:cNvPr id="5" name="Рисунок 6" descr="Новые теплицы (СКАН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01450" y="962025"/>
          <a:ext cx="20859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619125</xdr:rowOff>
    </xdr:from>
    <xdr:to>
      <xdr:col>9</xdr:col>
      <xdr:colOff>19050</xdr:colOff>
      <xdr:row>3</xdr:row>
      <xdr:rowOff>180975</xdr:rowOff>
    </xdr:to>
    <xdr:pic>
      <xdr:nvPicPr>
        <xdr:cNvPr id="6" name="Рисунок 6" descr="Новые теплицы (СКАН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01450" y="971550"/>
          <a:ext cx="2095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</xdr:col>
      <xdr:colOff>47625</xdr:colOff>
      <xdr:row>5</xdr:row>
      <xdr:rowOff>47625</xdr:rowOff>
    </xdr:to>
    <xdr:pic>
      <xdr:nvPicPr>
        <xdr:cNvPr id="1" name="Picture 1" descr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1876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0</xdr:row>
      <xdr:rowOff>171450</xdr:rowOff>
    </xdr:from>
    <xdr:to>
      <xdr:col>12</xdr:col>
      <xdr:colOff>542925</xdr:colOff>
      <xdr:row>5</xdr:row>
      <xdr:rowOff>19050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00550" y="171450"/>
          <a:ext cx="3943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47625</xdr:colOff>
      <xdr:row>5</xdr:row>
      <xdr:rowOff>47625</xdr:rowOff>
    </xdr:to>
    <xdr:pic>
      <xdr:nvPicPr>
        <xdr:cNvPr id="3" name="Picture 1" descr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1876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5</xdr:row>
      <xdr:rowOff>200025</xdr:rowOff>
    </xdr:from>
    <xdr:to>
      <xdr:col>15</xdr:col>
      <xdr:colOff>409575</xdr:colOff>
      <xdr:row>12</xdr:row>
      <xdr:rowOff>142875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0" y="1162050"/>
          <a:ext cx="37528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0</xdr:row>
      <xdr:rowOff>171450</xdr:rowOff>
    </xdr:from>
    <xdr:to>
      <xdr:col>15</xdr:col>
      <xdr:colOff>419100</xdr:colOff>
      <xdr:row>5</xdr:row>
      <xdr:rowOff>19050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05525" y="171450"/>
          <a:ext cx="3943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722345@polikarbonat-samara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2722345@polikarbonat-samara.ru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09996999800205231"/>
    <pageSetUpPr fitToPage="1"/>
  </sheetPr>
  <dimension ref="B7:P69"/>
  <sheetViews>
    <sheetView tabSelected="1" workbookViewId="0" topLeftCell="A4">
      <selection activeCell="P65" sqref="P65"/>
    </sheetView>
  </sheetViews>
  <sheetFormatPr defaultColWidth="9.140625" defaultRowHeight="15"/>
  <cols>
    <col min="1" max="1" width="6.421875" style="0" customWidth="1"/>
    <col min="2" max="2" width="9.57421875" style="0" customWidth="1"/>
    <col min="3" max="3" width="9.28125" style="0" bestFit="1" customWidth="1"/>
    <col min="4" max="4" width="8.421875" style="0" customWidth="1"/>
    <col min="5" max="6" width="9.28125" style="0" bestFit="1" customWidth="1"/>
    <col min="7" max="7" width="10.28125" style="0" bestFit="1" customWidth="1"/>
    <col min="8" max="8" width="10.140625" style="0" customWidth="1"/>
    <col min="9" max="9" width="9.28125" style="0" customWidth="1"/>
    <col min="10" max="10" width="13.421875" style="0" customWidth="1"/>
    <col min="11" max="11" width="10.8515625" style="0" customWidth="1"/>
    <col min="12" max="12" width="10.00390625" style="0" customWidth="1"/>
    <col min="13" max="13" width="8.8515625" style="0" customWidth="1"/>
    <col min="14" max="14" width="10.00390625" style="0" customWidth="1"/>
    <col min="15" max="15" width="11.00390625" style="0" customWidth="1"/>
    <col min="16" max="16" width="9.8515625" style="0" customWidth="1"/>
  </cols>
  <sheetData>
    <row r="5" ht="26.25" customHeight="1"/>
    <row r="6" ht="11.25" customHeight="1"/>
    <row r="7" spans="2:15" ht="32.25" thickBot="1">
      <c r="B7" s="140" t="s">
        <v>152</v>
      </c>
      <c r="C7" s="444" t="s">
        <v>153</v>
      </c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</row>
    <row r="8" spans="2:15" ht="36.75" customHeight="1" thickBot="1">
      <c r="B8" s="109"/>
      <c r="C8" s="440" t="s">
        <v>106</v>
      </c>
      <c r="D8" s="441"/>
      <c r="E8" s="106" t="s">
        <v>1</v>
      </c>
      <c r="F8" s="18" t="s">
        <v>2</v>
      </c>
      <c r="G8" s="452" t="s">
        <v>15</v>
      </c>
      <c r="H8" s="453"/>
      <c r="I8" s="454" t="s">
        <v>61</v>
      </c>
      <c r="J8" s="74" t="s">
        <v>2</v>
      </c>
      <c r="K8" s="451" t="s">
        <v>15</v>
      </c>
      <c r="L8" s="451"/>
      <c r="M8" s="449" t="s">
        <v>61</v>
      </c>
      <c r="N8" s="134" t="s">
        <v>145</v>
      </c>
      <c r="O8" s="456" t="s">
        <v>105</v>
      </c>
    </row>
    <row r="9" spans="2:15" ht="16.5" thickBot="1">
      <c r="B9" s="109"/>
      <c r="C9" s="442"/>
      <c r="D9" s="443"/>
      <c r="E9" s="107" t="s">
        <v>4</v>
      </c>
      <c r="F9" s="78" t="s">
        <v>5</v>
      </c>
      <c r="G9" s="17" t="s">
        <v>6</v>
      </c>
      <c r="H9" s="75" t="s">
        <v>7</v>
      </c>
      <c r="I9" s="455"/>
      <c r="J9" s="169" t="s">
        <v>5</v>
      </c>
      <c r="K9" s="74" t="s">
        <v>6</v>
      </c>
      <c r="L9" s="18" t="s">
        <v>7</v>
      </c>
      <c r="M9" s="450"/>
      <c r="N9" s="135" t="s">
        <v>147</v>
      </c>
      <c r="O9" s="457"/>
    </row>
    <row r="10" spans="2:15" ht="18">
      <c r="B10" s="110"/>
      <c r="C10" s="438">
        <v>3.5</v>
      </c>
      <c r="D10" s="439"/>
      <c r="E10" s="105">
        <v>2100</v>
      </c>
      <c r="F10" s="13">
        <v>6</v>
      </c>
      <c r="G10" s="76">
        <f>K10/2</f>
        <v>1699</v>
      </c>
      <c r="H10" s="84"/>
      <c r="I10" s="99">
        <f>G10/12.6</f>
        <v>134.84126984126985</v>
      </c>
      <c r="J10" s="170">
        <v>12</v>
      </c>
      <c r="K10" s="176">
        <v>3398</v>
      </c>
      <c r="L10" s="171"/>
      <c r="M10" s="172">
        <f>K10/25.2</f>
        <v>134.84126984126985</v>
      </c>
      <c r="N10" s="136" t="s">
        <v>148</v>
      </c>
      <c r="O10" s="418"/>
    </row>
    <row r="11" spans="2:15" ht="18">
      <c r="B11" s="110"/>
      <c r="C11" s="438" t="s">
        <v>325</v>
      </c>
      <c r="D11" s="439"/>
      <c r="E11" s="105">
        <v>2100</v>
      </c>
      <c r="F11" s="13">
        <v>6</v>
      </c>
      <c r="G11" s="76">
        <v>1495</v>
      </c>
      <c r="H11" s="84"/>
      <c r="I11" s="100">
        <f>G11/12.6</f>
        <v>118.65079365079366</v>
      </c>
      <c r="J11" s="166">
        <v>12</v>
      </c>
      <c r="K11" s="398">
        <v>2990</v>
      </c>
      <c r="L11" s="77"/>
      <c r="M11" s="173">
        <f>K11/25.2</f>
        <v>118.65079365079366</v>
      </c>
      <c r="N11" s="399" t="s">
        <v>146</v>
      </c>
      <c r="O11" s="419"/>
    </row>
    <row r="12" spans="2:15" ht="18" customHeight="1">
      <c r="B12" s="110"/>
      <c r="C12" s="423" t="s">
        <v>162</v>
      </c>
      <c r="D12" s="424"/>
      <c r="E12" s="105">
        <v>2100</v>
      </c>
      <c r="F12" s="14">
        <v>6</v>
      </c>
      <c r="G12" s="76">
        <f>K12/2</f>
        <v>1849</v>
      </c>
      <c r="H12" s="16">
        <f>G12*1.05</f>
        <v>1941.45</v>
      </c>
      <c r="I12" s="100">
        <f>G12/12.6</f>
        <v>146.74603174603175</v>
      </c>
      <c r="J12" s="166">
        <v>12</v>
      </c>
      <c r="K12" s="181">
        <v>3698</v>
      </c>
      <c r="L12" s="77">
        <f>K12*1.05</f>
        <v>3882.9</v>
      </c>
      <c r="M12" s="173">
        <f>K12/25.2</f>
        <v>146.74603174603175</v>
      </c>
      <c r="N12" s="137" t="s">
        <v>146</v>
      </c>
      <c r="O12" s="419"/>
    </row>
    <row r="13" spans="2:15" ht="18" customHeight="1">
      <c r="B13" s="110"/>
      <c r="C13" s="423" t="s">
        <v>144</v>
      </c>
      <c r="D13" s="424"/>
      <c r="E13" s="105">
        <v>2100</v>
      </c>
      <c r="F13" s="14">
        <v>6</v>
      </c>
      <c r="G13" s="76">
        <f>K13/2</f>
        <v>1970</v>
      </c>
      <c r="H13" s="16">
        <f aca="true" t="shared" si="0" ref="H13:H24">G13*1.05</f>
        <v>2068.5</v>
      </c>
      <c r="I13" s="100">
        <f>G13/12.6</f>
        <v>156.34920634920636</v>
      </c>
      <c r="J13" s="166">
        <v>12</v>
      </c>
      <c r="K13" s="182">
        <v>3940</v>
      </c>
      <c r="L13" s="77">
        <f aca="true" t="shared" si="1" ref="L13:L24">K13*1.05</f>
        <v>4137</v>
      </c>
      <c r="M13" s="173">
        <f aca="true" t="shared" si="2" ref="M13:M22">K13/25.2</f>
        <v>156.34920634920636</v>
      </c>
      <c r="N13" s="137" t="s">
        <v>148</v>
      </c>
      <c r="O13" s="419"/>
    </row>
    <row r="14" spans="2:15" ht="18">
      <c r="B14" s="110"/>
      <c r="C14" s="421" t="s">
        <v>143</v>
      </c>
      <c r="D14" s="422"/>
      <c r="E14" s="104">
        <v>2100</v>
      </c>
      <c r="F14" s="4">
        <v>6</v>
      </c>
      <c r="G14" s="76">
        <f aca="true" t="shared" si="3" ref="G14:G24">K14/2</f>
        <v>2307</v>
      </c>
      <c r="H14" s="16">
        <f t="shared" si="0"/>
        <v>2422.35</v>
      </c>
      <c r="I14" s="100">
        <f aca="true" t="shared" si="4" ref="I14:I22">G14/12.6</f>
        <v>183.0952380952381</v>
      </c>
      <c r="J14" s="166">
        <v>12</v>
      </c>
      <c r="K14" s="182">
        <v>4614</v>
      </c>
      <c r="L14" s="77">
        <f t="shared" si="1"/>
        <v>4844.7</v>
      </c>
      <c r="M14" s="173">
        <f t="shared" si="2"/>
        <v>183.0952380952381</v>
      </c>
      <c r="N14" s="137" t="s">
        <v>149</v>
      </c>
      <c r="O14" s="419"/>
    </row>
    <row r="15" spans="2:15" ht="18">
      <c r="B15" s="110"/>
      <c r="C15" s="423" t="s">
        <v>233</v>
      </c>
      <c r="D15" s="424"/>
      <c r="E15" s="105">
        <v>2100</v>
      </c>
      <c r="F15" s="14">
        <v>6</v>
      </c>
      <c r="G15" s="76">
        <f>K15/2</f>
        <v>2399</v>
      </c>
      <c r="H15" s="16"/>
      <c r="I15" s="100">
        <f>G15/12.6</f>
        <v>190.3968253968254</v>
      </c>
      <c r="J15" s="166">
        <v>12</v>
      </c>
      <c r="K15" s="182">
        <v>4798</v>
      </c>
      <c r="L15" s="77"/>
      <c r="M15" s="173">
        <f>K15/25.2</f>
        <v>190.3968253968254</v>
      </c>
      <c r="N15" s="137" t="s">
        <v>148</v>
      </c>
      <c r="O15" s="419"/>
    </row>
    <row r="16" spans="2:15" ht="18">
      <c r="B16" s="110"/>
      <c r="C16" s="421" t="s">
        <v>142</v>
      </c>
      <c r="D16" s="422"/>
      <c r="E16" s="104">
        <v>2100</v>
      </c>
      <c r="F16" s="4">
        <v>6</v>
      </c>
      <c r="G16" s="76">
        <f t="shared" si="3"/>
        <v>2747</v>
      </c>
      <c r="H16" s="16">
        <f t="shared" si="0"/>
        <v>2884.35</v>
      </c>
      <c r="I16" s="100">
        <f>G16/12.6</f>
        <v>218.015873015873</v>
      </c>
      <c r="J16" s="166">
        <v>12</v>
      </c>
      <c r="K16" s="182">
        <v>5494</v>
      </c>
      <c r="L16" s="77">
        <f t="shared" si="1"/>
        <v>5768.7</v>
      </c>
      <c r="M16" s="173">
        <f>K16/25.2</f>
        <v>218.015873015873</v>
      </c>
      <c r="N16" s="137" t="s">
        <v>150</v>
      </c>
      <c r="O16" s="419"/>
    </row>
    <row r="17" spans="2:15" ht="18">
      <c r="B17" s="110"/>
      <c r="C17" s="421">
        <v>6</v>
      </c>
      <c r="D17" s="422"/>
      <c r="E17" s="179">
        <v>2100</v>
      </c>
      <c r="F17" s="180">
        <v>6</v>
      </c>
      <c r="G17" s="76">
        <f t="shared" si="3"/>
        <v>3150</v>
      </c>
      <c r="H17" s="16">
        <f>G17*1.05</f>
        <v>3307.5</v>
      </c>
      <c r="I17" s="100">
        <f>G17/12.6</f>
        <v>250</v>
      </c>
      <c r="J17" s="166">
        <v>12</v>
      </c>
      <c r="K17" s="182">
        <v>6300</v>
      </c>
      <c r="L17" s="77">
        <f>K17*1.05</f>
        <v>6615</v>
      </c>
      <c r="M17" s="173">
        <f>K17/25.2</f>
        <v>250</v>
      </c>
      <c r="N17" s="137" t="s">
        <v>146</v>
      </c>
      <c r="O17" s="419"/>
    </row>
    <row r="18" spans="2:15" ht="18">
      <c r="B18" s="110"/>
      <c r="C18" s="421">
        <v>6</v>
      </c>
      <c r="D18" s="422"/>
      <c r="E18" s="179">
        <v>2100</v>
      </c>
      <c r="F18" s="180">
        <v>6</v>
      </c>
      <c r="G18" s="76">
        <f t="shared" si="3"/>
        <v>3680</v>
      </c>
      <c r="H18" s="16">
        <f t="shared" si="0"/>
        <v>3864</v>
      </c>
      <c r="I18" s="100">
        <f t="shared" si="4"/>
        <v>292.06349206349205</v>
      </c>
      <c r="J18" s="166">
        <v>12</v>
      </c>
      <c r="K18" s="182">
        <v>7360</v>
      </c>
      <c r="L18" s="77">
        <f t="shared" si="1"/>
        <v>7728</v>
      </c>
      <c r="M18" s="173">
        <f t="shared" si="2"/>
        <v>292.06349206349205</v>
      </c>
      <c r="N18" s="137" t="s">
        <v>148</v>
      </c>
      <c r="O18" s="420"/>
    </row>
    <row r="19" spans="2:15" ht="18">
      <c r="B19" s="110"/>
      <c r="C19" s="421">
        <v>8</v>
      </c>
      <c r="D19" s="422"/>
      <c r="E19" s="104">
        <v>2100</v>
      </c>
      <c r="F19" s="4">
        <v>6</v>
      </c>
      <c r="G19" s="76">
        <f t="shared" si="3"/>
        <v>4117</v>
      </c>
      <c r="H19" s="16">
        <f t="shared" si="0"/>
        <v>4322.85</v>
      </c>
      <c r="I19" s="100">
        <f t="shared" si="4"/>
        <v>326.74603174603175</v>
      </c>
      <c r="J19" s="166">
        <v>12</v>
      </c>
      <c r="K19" s="182">
        <v>8234</v>
      </c>
      <c r="L19" s="77">
        <f t="shared" si="1"/>
        <v>8645.7</v>
      </c>
      <c r="M19" s="173">
        <f t="shared" si="2"/>
        <v>326.74603174603175</v>
      </c>
      <c r="N19" s="137" t="s">
        <v>148</v>
      </c>
      <c r="O19" s="139">
        <v>9000</v>
      </c>
    </row>
    <row r="20" spans="2:15" ht="18">
      <c r="B20" s="110"/>
      <c r="C20" s="421">
        <v>10</v>
      </c>
      <c r="D20" s="422"/>
      <c r="E20" s="111">
        <v>2100</v>
      </c>
      <c r="F20" s="5">
        <v>6</v>
      </c>
      <c r="G20" s="76">
        <f t="shared" si="3"/>
        <v>4489</v>
      </c>
      <c r="H20" s="16">
        <f t="shared" si="0"/>
        <v>4713.45</v>
      </c>
      <c r="I20" s="100">
        <f t="shared" si="4"/>
        <v>356.26984126984127</v>
      </c>
      <c r="J20" s="166">
        <v>12</v>
      </c>
      <c r="K20" s="182">
        <v>8978</v>
      </c>
      <c r="L20" s="77">
        <f t="shared" si="1"/>
        <v>9426.9</v>
      </c>
      <c r="M20" s="173">
        <f t="shared" si="2"/>
        <v>356.26984126984127</v>
      </c>
      <c r="N20" s="137" t="s">
        <v>148</v>
      </c>
      <c r="O20" s="139">
        <v>9900</v>
      </c>
    </row>
    <row r="21" spans="2:15" ht="18">
      <c r="B21" s="110"/>
      <c r="C21" s="421">
        <v>16</v>
      </c>
      <c r="D21" s="422"/>
      <c r="E21" s="104">
        <v>2100</v>
      </c>
      <c r="F21" s="4">
        <v>6</v>
      </c>
      <c r="G21" s="76">
        <f t="shared" si="3"/>
        <v>8560</v>
      </c>
      <c r="H21" s="16">
        <f t="shared" si="0"/>
        <v>8988</v>
      </c>
      <c r="I21" s="101">
        <f t="shared" si="4"/>
        <v>679.3650793650794</v>
      </c>
      <c r="J21" s="167">
        <v>12</v>
      </c>
      <c r="K21" s="177">
        <v>17120</v>
      </c>
      <c r="L21" s="77">
        <f t="shared" si="1"/>
        <v>17976</v>
      </c>
      <c r="M21" s="173">
        <f t="shared" si="2"/>
        <v>679.3650793650794</v>
      </c>
      <c r="N21" s="137" t="s">
        <v>149</v>
      </c>
      <c r="O21" s="458"/>
    </row>
    <row r="22" spans="2:15" ht="18">
      <c r="B22" s="110"/>
      <c r="C22" s="421">
        <v>20</v>
      </c>
      <c r="D22" s="422"/>
      <c r="E22" s="104">
        <v>2100</v>
      </c>
      <c r="F22" s="4">
        <v>6</v>
      </c>
      <c r="G22" s="76">
        <f t="shared" si="3"/>
        <v>10135</v>
      </c>
      <c r="H22" s="16">
        <f t="shared" si="0"/>
        <v>10641.75</v>
      </c>
      <c r="I22" s="100">
        <f t="shared" si="4"/>
        <v>804.3650793650794</v>
      </c>
      <c r="J22" s="167">
        <v>12</v>
      </c>
      <c r="K22" s="177">
        <v>20270</v>
      </c>
      <c r="L22" s="77">
        <f t="shared" si="1"/>
        <v>21283.5</v>
      </c>
      <c r="M22" s="173">
        <f t="shared" si="2"/>
        <v>804.3650793650794</v>
      </c>
      <c r="N22" s="137" t="s">
        <v>149</v>
      </c>
      <c r="O22" s="419"/>
    </row>
    <row r="23" spans="2:15" ht="18">
      <c r="B23" s="110"/>
      <c r="C23" s="421">
        <v>25</v>
      </c>
      <c r="D23" s="422"/>
      <c r="E23" s="105">
        <v>2100</v>
      </c>
      <c r="F23" s="13">
        <v>6</v>
      </c>
      <c r="G23" s="76">
        <f t="shared" si="3"/>
        <v>11620</v>
      </c>
      <c r="H23" s="16">
        <f t="shared" si="0"/>
        <v>12201</v>
      </c>
      <c r="I23" s="100">
        <f>G23/12.6</f>
        <v>922.2222222222223</v>
      </c>
      <c r="J23" s="166">
        <v>12</v>
      </c>
      <c r="K23" s="177">
        <v>23240</v>
      </c>
      <c r="L23" s="77">
        <f t="shared" si="1"/>
        <v>24402</v>
      </c>
      <c r="M23" s="173">
        <f>K23/25.2</f>
        <v>922.2222222222223</v>
      </c>
      <c r="N23" s="137" t="s">
        <v>149</v>
      </c>
      <c r="O23" s="419"/>
    </row>
    <row r="24" spans="2:15" ht="18" customHeight="1" thickBot="1">
      <c r="B24" s="110"/>
      <c r="C24" s="428">
        <v>32</v>
      </c>
      <c r="D24" s="429"/>
      <c r="E24" s="112">
        <v>2100</v>
      </c>
      <c r="F24" s="83">
        <v>6</v>
      </c>
      <c r="G24" s="76">
        <f t="shared" si="3"/>
        <v>12445</v>
      </c>
      <c r="H24" s="192">
        <f t="shared" si="0"/>
        <v>13067.25</v>
      </c>
      <c r="I24" s="102">
        <f>G24/12.6</f>
        <v>987.6984126984128</v>
      </c>
      <c r="J24" s="168">
        <v>12</v>
      </c>
      <c r="K24" s="178">
        <v>24890</v>
      </c>
      <c r="L24" s="174">
        <f t="shared" si="1"/>
        <v>26134.5</v>
      </c>
      <c r="M24" s="175">
        <f>K24/25.2</f>
        <v>987.6984126984128</v>
      </c>
      <c r="N24" s="138" t="s">
        <v>149</v>
      </c>
      <c r="O24" s="459"/>
    </row>
    <row r="25" spans="2:4" ht="18.75" customHeight="1">
      <c r="B25" s="108"/>
      <c r="D25" s="124" t="s">
        <v>332</v>
      </c>
    </row>
    <row r="26" ht="18.75" customHeight="1">
      <c r="D26" s="141" t="s">
        <v>154</v>
      </c>
    </row>
    <row r="27" spans="2:15" ht="15.75">
      <c r="B27" s="464" t="s">
        <v>155</v>
      </c>
      <c r="C27" s="465"/>
      <c r="D27" s="465"/>
      <c r="E27" s="465"/>
      <c r="F27" s="465"/>
      <c r="G27" s="465"/>
      <c r="H27" s="465"/>
      <c r="I27" s="465"/>
      <c r="J27" s="465"/>
      <c r="K27" s="465"/>
      <c r="L27" s="465"/>
      <c r="M27" s="465"/>
      <c r="N27" s="466"/>
      <c r="O27" s="466"/>
    </row>
    <row r="28" spans="2:13" ht="28.5">
      <c r="B28" s="448" t="s">
        <v>110</v>
      </c>
      <c r="C28" s="448"/>
      <c r="D28" s="448"/>
      <c r="E28" s="448"/>
      <c r="F28" s="448"/>
      <c r="G28" s="448"/>
      <c r="H28" s="448"/>
      <c r="I28" s="448"/>
      <c r="J28" s="448"/>
      <c r="K28" s="448"/>
      <c r="L28" s="448"/>
      <c r="M28" s="448"/>
    </row>
    <row r="29" spans="2:16" ht="21.75" customHeight="1" thickBot="1">
      <c r="B29" s="446" t="s">
        <v>151</v>
      </c>
      <c r="C29" s="447"/>
      <c r="D29" s="447"/>
      <c r="E29" s="447"/>
      <c r="F29" s="447"/>
      <c r="G29" s="447"/>
      <c r="H29" s="447"/>
      <c r="I29" s="447"/>
      <c r="J29" s="447"/>
      <c r="K29" s="447"/>
      <c r="L29" s="447"/>
      <c r="M29" s="447"/>
      <c r="N29" s="447"/>
      <c r="O29" s="447"/>
      <c r="P29" s="447"/>
    </row>
    <row r="30" spans="2:16" ht="15.75" customHeight="1">
      <c r="B30" s="467" t="s">
        <v>0</v>
      </c>
      <c r="C30" s="434" t="s">
        <v>1</v>
      </c>
      <c r="D30" s="434" t="s">
        <v>2</v>
      </c>
      <c r="E30" s="9"/>
      <c r="F30" s="460" t="s">
        <v>3</v>
      </c>
      <c r="G30" s="461"/>
      <c r="H30" s="471" t="s">
        <v>97</v>
      </c>
      <c r="I30" s="431"/>
      <c r="J30" s="472"/>
      <c r="K30" s="471" t="s">
        <v>97</v>
      </c>
      <c r="L30" s="431"/>
      <c r="M30" s="431"/>
      <c r="N30" s="430" t="s">
        <v>97</v>
      </c>
      <c r="O30" s="431"/>
      <c r="P30" s="432"/>
    </row>
    <row r="31" spans="2:16" ht="17.25" customHeight="1" thickBot="1">
      <c r="B31" s="468"/>
      <c r="C31" s="435"/>
      <c r="D31" s="435"/>
      <c r="E31" s="10"/>
      <c r="F31" s="462"/>
      <c r="G31" s="463"/>
      <c r="H31" s="433" t="s">
        <v>98</v>
      </c>
      <c r="I31" s="426"/>
      <c r="J31" s="473"/>
      <c r="K31" s="433" t="s">
        <v>99</v>
      </c>
      <c r="L31" s="426"/>
      <c r="M31" s="426"/>
      <c r="N31" s="425" t="s">
        <v>12</v>
      </c>
      <c r="O31" s="426"/>
      <c r="P31" s="427"/>
    </row>
    <row r="32" spans="2:16" ht="15.75" thickBot="1">
      <c r="B32" s="197" t="s">
        <v>8</v>
      </c>
      <c r="C32" s="198" t="s">
        <v>5</v>
      </c>
      <c r="D32" s="198" t="s">
        <v>5</v>
      </c>
      <c r="E32" s="191" t="s">
        <v>14</v>
      </c>
      <c r="F32" s="7" t="s">
        <v>9</v>
      </c>
      <c r="G32" s="8" t="s">
        <v>10</v>
      </c>
      <c r="H32" s="391" t="s">
        <v>9</v>
      </c>
      <c r="I32" s="392" t="s">
        <v>14</v>
      </c>
      <c r="J32" s="369" t="s">
        <v>11</v>
      </c>
      <c r="K32" s="396" t="s">
        <v>9</v>
      </c>
      <c r="L32" s="397" t="s">
        <v>14</v>
      </c>
      <c r="M32" s="255" t="s">
        <v>11</v>
      </c>
      <c r="N32" s="103" t="s">
        <v>9</v>
      </c>
      <c r="O32" s="245" t="s">
        <v>14</v>
      </c>
      <c r="P32" s="249" t="s">
        <v>11</v>
      </c>
    </row>
    <row r="33" spans="2:16" s="123" customFormat="1" ht="15">
      <c r="B33" s="199">
        <v>1</v>
      </c>
      <c r="C33" s="202">
        <v>2</v>
      </c>
      <c r="D33" s="205">
        <v>1.25</v>
      </c>
      <c r="E33" s="202">
        <v>2.5</v>
      </c>
      <c r="F33" s="193">
        <v>3.6</v>
      </c>
      <c r="G33" s="387">
        <v>1.4</v>
      </c>
      <c r="H33" s="372">
        <f>J33*F33</f>
        <v>928.8000000000001</v>
      </c>
      <c r="I33" s="246">
        <f>H33/E33</f>
        <v>371.52000000000004</v>
      </c>
      <c r="J33" s="393">
        <v>258</v>
      </c>
      <c r="K33" s="370">
        <f>M33*F33</f>
        <v>936</v>
      </c>
      <c r="L33" s="246">
        <f>K33/E33</f>
        <v>374.4</v>
      </c>
      <c r="M33" s="250">
        <v>260</v>
      </c>
      <c r="N33" s="370">
        <f>F33*P33</f>
        <v>946.8000000000001</v>
      </c>
      <c r="O33" s="246">
        <f>N33/E33</f>
        <v>378.72</v>
      </c>
      <c r="P33" s="250">
        <v>263</v>
      </c>
    </row>
    <row r="34" spans="2:16" ht="15">
      <c r="B34" s="200">
        <v>2</v>
      </c>
      <c r="C34" s="203">
        <v>2.05</v>
      </c>
      <c r="D34" s="206">
        <v>3.05</v>
      </c>
      <c r="E34" s="208">
        <f>C34*D34</f>
        <v>6.2524999999999995</v>
      </c>
      <c r="F34" s="194">
        <v>15</v>
      </c>
      <c r="G34" s="388">
        <v>2.4</v>
      </c>
      <c r="H34" s="253">
        <f aca="true" t="shared" si="5" ref="H34:H41">J34*F34</f>
        <v>3870</v>
      </c>
      <c r="I34" s="247">
        <f>H34/E34</f>
        <v>618.9524190323871</v>
      </c>
      <c r="J34" s="394">
        <v>258</v>
      </c>
      <c r="K34" s="371">
        <f aca="true" t="shared" si="6" ref="K34:K41">M34*F34</f>
        <v>3900</v>
      </c>
      <c r="L34" s="247">
        <f>K34/E34</f>
        <v>623.75049980008</v>
      </c>
      <c r="M34" s="400">
        <v>260</v>
      </c>
      <c r="N34" s="371">
        <f>F34*P34</f>
        <v>3945</v>
      </c>
      <c r="O34" s="247">
        <f>N34/E34</f>
        <v>630.9476209516195</v>
      </c>
      <c r="P34" s="251">
        <v>263</v>
      </c>
    </row>
    <row r="35" spans="2:16" ht="15">
      <c r="B35" s="200">
        <v>3</v>
      </c>
      <c r="C35" s="203">
        <v>2.05</v>
      </c>
      <c r="D35" s="206">
        <v>3.05</v>
      </c>
      <c r="E35" s="208">
        <f aca="true" t="shared" si="7" ref="E35:E41">C35*D35</f>
        <v>6.2524999999999995</v>
      </c>
      <c r="F35" s="195">
        <v>22.5</v>
      </c>
      <c r="G35" s="389">
        <v>3.6</v>
      </c>
      <c r="H35" s="253">
        <f t="shared" si="5"/>
        <v>5805</v>
      </c>
      <c r="I35" s="247">
        <f aca="true" t="shared" si="8" ref="I35:I41">H35/E35</f>
        <v>928.4286285485806</v>
      </c>
      <c r="J35" s="394">
        <v>258</v>
      </c>
      <c r="K35" s="371">
        <f>M35*F35</f>
        <v>5850</v>
      </c>
      <c r="L35" s="247">
        <f aca="true" t="shared" si="9" ref="L35:L41">K35/E35</f>
        <v>935.6257497001201</v>
      </c>
      <c r="M35" s="400">
        <v>260</v>
      </c>
      <c r="N35" s="371">
        <f aca="true" t="shared" si="10" ref="N35:N41">F35*P35</f>
        <v>5917.5</v>
      </c>
      <c r="O35" s="247">
        <f aca="true" t="shared" si="11" ref="O35:O41">N35/E35</f>
        <v>946.4214314274291</v>
      </c>
      <c r="P35" s="251">
        <v>263</v>
      </c>
    </row>
    <row r="36" spans="2:16" ht="15">
      <c r="B36" s="200">
        <v>4</v>
      </c>
      <c r="C36" s="203">
        <v>2.05</v>
      </c>
      <c r="D36" s="206">
        <v>3.05</v>
      </c>
      <c r="E36" s="208">
        <f t="shared" si="7"/>
        <v>6.2524999999999995</v>
      </c>
      <c r="F36" s="195">
        <v>30</v>
      </c>
      <c r="G36" s="389">
        <v>4.8</v>
      </c>
      <c r="H36" s="253">
        <f t="shared" si="5"/>
        <v>7740</v>
      </c>
      <c r="I36" s="247">
        <f t="shared" si="8"/>
        <v>1237.9048380647741</v>
      </c>
      <c r="J36" s="394">
        <v>258</v>
      </c>
      <c r="K36" s="371">
        <f t="shared" si="6"/>
        <v>7800</v>
      </c>
      <c r="L36" s="247">
        <f t="shared" si="9"/>
        <v>1247.50099960016</v>
      </c>
      <c r="M36" s="400">
        <v>260</v>
      </c>
      <c r="N36" s="371">
        <f t="shared" si="10"/>
        <v>7890</v>
      </c>
      <c r="O36" s="247">
        <f t="shared" si="11"/>
        <v>1261.895241903239</v>
      </c>
      <c r="P36" s="251">
        <v>263</v>
      </c>
    </row>
    <row r="37" spans="2:16" ht="15">
      <c r="B37" s="200">
        <v>5</v>
      </c>
      <c r="C37" s="203">
        <v>2.05</v>
      </c>
      <c r="D37" s="206">
        <v>3.05</v>
      </c>
      <c r="E37" s="208">
        <f t="shared" si="7"/>
        <v>6.2524999999999995</v>
      </c>
      <c r="F37" s="195">
        <v>37.5</v>
      </c>
      <c r="G37" s="389">
        <v>6</v>
      </c>
      <c r="H37" s="253">
        <f t="shared" si="5"/>
        <v>9675</v>
      </c>
      <c r="I37" s="247">
        <f t="shared" si="8"/>
        <v>1547.3810475809678</v>
      </c>
      <c r="J37" s="394">
        <v>258</v>
      </c>
      <c r="K37" s="371">
        <f t="shared" si="6"/>
        <v>9750</v>
      </c>
      <c r="L37" s="247">
        <f t="shared" si="9"/>
        <v>1559.3762495002</v>
      </c>
      <c r="M37" s="400">
        <v>260</v>
      </c>
      <c r="N37" s="371">
        <f t="shared" si="10"/>
        <v>9862.5</v>
      </c>
      <c r="O37" s="247">
        <f t="shared" si="11"/>
        <v>1577.3690523790485</v>
      </c>
      <c r="P37" s="251">
        <v>263</v>
      </c>
    </row>
    <row r="38" spans="2:16" ht="15">
      <c r="B38" s="200">
        <v>6</v>
      </c>
      <c r="C38" s="203">
        <v>2.05</v>
      </c>
      <c r="D38" s="206">
        <v>3.05</v>
      </c>
      <c r="E38" s="208">
        <f t="shared" si="7"/>
        <v>6.2524999999999995</v>
      </c>
      <c r="F38" s="195">
        <v>45</v>
      </c>
      <c r="G38" s="389">
        <v>7.2</v>
      </c>
      <c r="H38" s="253">
        <f t="shared" si="5"/>
        <v>11610</v>
      </c>
      <c r="I38" s="247">
        <f t="shared" si="8"/>
        <v>1856.8572570971612</v>
      </c>
      <c r="J38" s="394">
        <v>258</v>
      </c>
      <c r="K38" s="371">
        <f t="shared" si="6"/>
        <v>11700</v>
      </c>
      <c r="L38" s="247">
        <f t="shared" si="9"/>
        <v>1871.2514994002402</v>
      </c>
      <c r="M38" s="400">
        <v>260</v>
      </c>
      <c r="N38" s="371">
        <f t="shared" si="10"/>
        <v>11835</v>
      </c>
      <c r="O38" s="247">
        <f t="shared" si="11"/>
        <v>1892.8428628548581</v>
      </c>
      <c r="P38" s="251">
        <v>263</v>
      </c>
    </row>
    <row r="39" spans="2:16" ht="15">
      <c r="B39" s="200">
        <v>8</v>
      </c>
      <c r="C39" s="203">
        <v>2.05</v>
      </c>
      <c r="D39" s="206">
        <v>3.05</v>
      </c>
      <c r="E39" s="208">
        <f t="shared" si="7"/>
        <v>6.2524999999999995</v>
      </c>
      <c r="F39" s="195">
        <v>60</v>
      </c>
      <c r="G39" s="389">
        <v>9.6</v>
      </c>
      <c r="H39" s="253">
        <f t="shared" si="5"/>
        <v>15480</v>
      </c>
      <c r="I39" s="247">
        <f t="shared" si="8"/>
        <v>2475.8096761295483</v>
      </c>
      <c r="J39" s="394">
        <v>258</v>
      </c>
      <c r="K39" s="371">
        <f t="shared" si="6"/>
        <v>15600</v>
      </c>
      <c r="L39" s="247">
        <f t="shared" si="9"/>
        <v>2495.00199920032</v>
      </c>
      <c r="M39" s="400">
        <v>260</v>
      </c>
      <c r="N39" s="371">
        <f t="shared" si="10"/>
        <v>15780</v>
      </c>
      <c r="O39" s="247">
        <f t="shared" si="11"/>
        <v>2523.790483806478</v>
      </c>
      <c r="P39" s="251">
        <v>263</v>
      </c>
    </row>
    <row r="40" spans="2:16" ht="15">
      <c r="B40" s="200">
        <v>10</v>
      </c>
      <c r="C40" s="203">
        <v>2.05</v>
      </c>
      <c r="D40" s="206">
        <v>3.05</v>
      </c>
      <c r="E40" s="208">
        <f t="shared" si="7"/>
        <v>6.2524999999999995</v>
      </c>
      <c r="F40" s="195">
        <v>75</v>
      </c>
      <c r="G40" s="389">
        <v>12</v>
      </c>
      <c r="H40" s="253">
        <f t="shared" si="5"/>
        <v>19350</v>
      </c>
      <c r="I40" s="247">
        <f t="shared" si="8"/>
        <v>3094.7620951619356</v>
      </c>
      <c r="J40" s="394">
        <v>258</v>
      </c>
      <c r="K40" s="371">
        <f t="shared" si="6"/>
        <v>19500</v>
      </c>
      <c r="L40" s="247">
        <f t="shared" si="9"/>
        <v>3118.7524990004</v>
      </c>
      <c r="M40" s="400">
        <v>260</v>
      </c>
      <c r="N40" s="371">
        <f t="shared" si="10"/>
        <v>19725</v>
      </c>
      <c r="O40" s="247">
        <f t="shared" si="11"/>
        <v>3154.738104758097</v>
      </c>
      <c r="P40" s="251">
        <v>263</v>
      </c>
    </row>
    <row r="41" spans="2:16" ht="15.75" thickBot="1">
      <c r="B41" s="201">
        <v>12</v>
      </c>
      <c r="C41" s="204">
        <v>2.05</v>
      </c>
      <c r="D41" s="207">
        <v>3.05</v>
      </c>
      <c r="E41" s="209">
        <f t="shared" si="7"/>
        <v>6.2524999999999995</v>
      </c>
      <c r="F41" s="196">
        <v>90</v>
      </c>
      <c r="G41" s="390">
        <v>14.4</v>
      </c>
      <c r="H41" s="254">
        <f t="shared" si="5"/>
        <v>23220</v>
      </c>
      <c r="I41" s="248">
        <f t="shared" si="8"/>
        <v>3713.7145141943224</v>
      </c>
      <c r="J41" s="395">
        <v>258</v>
      </c>
      <c r="K41" s="373">
        <f t="shared" si="6"/>
        <v>23400</v>
      </c>
      <c r="L41" s="248">
        <f t="shared" si="9"/>
        <v>3742.5029988004803</v>
      </c>
      <c r="M41" s="401">
        <v>260</v>
      </c>
      <c r="N41" s="373">
        <f t="shared" si="10"/>
        <v>23670</v>
      </c>
      <c r="O41" s="248">
        <f t="shared" si="11"/>
        <v>3785.6857257097163</v>
      </c>
      <c r="P41" s="252">
        <v>263</v>
      </c>
    </row>
    <row r="42" spans="3:11" ht="19.5" customHeight="1">
      <c r="C42" s="469"/>
      <c r="D42" s="469"/>
      <c r="E42" s="469"/>
      <c r="F42" s="470"/>
      <c r="G42" s="470"/>
      <c r="H42" s="469"/>
      <c r="I42" s="469"/>
      <c r="J42" s="469"/>
      <c r="K42" s="469"/>
    </row>
    <row r="44" spans="3:15" ht="28.5">
      <c r="C44" s="474" t="s">
        <v>317</v>
      </c>
      <c r="D44" s="475"/>
      <c r="E44" s="475"/>
      <c r="F44" s="475"/>
      <c r="G44" s="475"/>
      <c r="H44" s="475"/>
      <c r="I44" s="475"/>
      <c r="J44" s="475"/>
      <c r="K44" s="475"/>
      <c r="L44" s="475"/>
      <c r="M44" s="475"/>
      <c r="N44" s="475"/>
      <c r="O44" s="476"/>
    </row>
    <row r="45" spans="3:15" ht="32.25" thickBot="1">
      <c r="C45" s="444" t="s">
        <v>153</v>
      </c>
      <c r="D45" s="445"/>
      <c r="E45" s="445"/>
      <c r="F45" s="445"/>
      <c r="G45" s="445"/>
      <c r="H45" s="445"/>
      <c r="I45" s="445"/>
      <c r="J45" s="445"/>
      <c r="K45" s="445"/>
      <c r="L45" s="445"/>
      <c r="M45" s="445"/>
      <c r="N45" s="445"/>
      <c r="O45" s="445"/>
    </row>
    <row r="46" spans="3:15" ht="32.25" thickBot="1">
      <c r="C46" s="440" t="s">
        <v>106</v>
      </c>
      <c r="D46" s="441"/>
      <c r="E46" s="106" t="s">
        <v>1</v>
      </c>
      <c r="F46" s="18" t="s">
        <v>2</v>
      </c>
      <c r="G46" s="452" t="s">
        <v>15</v>
      </c>
      <c r="H46" s="453"/>
      <c r="I46" s="477" t="s">
        <v>61</v>
      </c>
      <c r="J46" s="74" t="s">
        <v>2</v>
      </c>
      <c r="K46" s="451" t="s">
        <v>15</v>
      </c>
      <c r="L46" s="451"/>
      <c r="M46" s="479"/>
      <c r="N46" s="300" t="s">
        <v>145</v>
      </c>
      <c r="O46" s="481"/>
    </row>
    <row r="47" spans="3:15" ht="16.5" thickBot="1">
      <c r="C47" s="442"/>
      <c r="D47" s="443"/>
      <c r="E47" s="107" t="s">
        <v>4</v>
      </c>
      <c r="F47" s="78" t="s">
        <v>5</v>
      </c>
      <c r="G47" s="17" t="s">
        <v>318</v>
      </c>
      <c r="H47" s="75"/>
      <c r="I47" s="478"/>
      <c r="J47" s="169" t="s">
        <v>5</v>
      </c>
      <c r="K47" s="74" t="s">
        <v>318</v>
      </c>
      <c r="L47" s="18"/>
      <c r="M47" s="480"/>
      <c r="N47" s="301" t="s">
        <v>147</v>
      </c>
      <c r="O47" s="482"/>
    </row>
    <row r="48" spans="3:15" ht="18">
      <c r="C48" s="436">
        <v>3.5</v>
      </c>
      <c r="D48" s="437"/>
      <c r="E48" s="302">
        <v>2100</v>
      </c>
      <c r="F48" s="303"/>
      <c r="G48" s="304"/>
      <c r="H48" s="305"/>
      <c r="I48" s="306"/>
      <c r="J48" s="381"/>
      <c r="K48" s="374"/>
      <c r="L48" s="171"/>
      <c r="M48" s="307"/>
      <c r="N48" s="136" t="s">
        <v>148</v>
      </c>
      <c r="O48" s="418"/>
    </row>
    <row r="49" spans="3:15" ht="18">
      <c r="C49" s="423" t="s">
        <v>162</v>
      </c>
      <c r="D49" s="424"/>
      <c r="E49" s="105">
        <v>2100</v>
      </c>
      <c r="F49" s="14"/>
      <c r="G49" s="76"/>
      <c r="H49" s="16"/>
      <c r="I49" s="308"/>
      <c r="J49" s="382"/>
      <c r="K49" s="375"/>
      <c r="L49" s="77"/>
      <c r="M49" s="309"/>
      <c r="N49" s="137" t="s">
        <v>146</v>
      </c>
      <c r="O49" s="419"/>
    </row>
    <row r="50" spans="3:15" ht="18" customHeight="1">
      <c r="C50" s="423" t="s">
        <v>144</v>
      </c>
      <c r="D50" s="424"/>
      <c r="E50" s="105">
        <v>2100</v>
      </c>
      <c r="F50" s="14">
        <v>5</v>
      </c>
      <c r="G50" s="310" t="s">
        <v>6</v>
      </c>
      <c r="H50" s="16" t="s">
        <v>320</v>
      </c>
      <c r="I50" s="308"/>
      <c r="J50" s="382">
        <v>12</v>
      </c>
      <c r="K50" s="376" t="s">
        <v>326</v>
      </c>
      <c r="L50" s="311">
        <v>3800</v>
      </c>
      <c r="M50" s="309"/>
      <c r="N50" s="137" t="s">
        <v>148</v>
      </c>
      <c r="O50" s="419"/>
    </row>
    <row r="51" spans="3:15" ht="18" customHeight="1">
      <c r="C51" s="423" t="s">
        <v>327</v>
      </c>
      <c r="D51" s="424"/>
      <c r="E51" s="105">
        <v>2100</v>
      </c>
      <c r="F51" s="14">
        <v>6</v>
      </c>
      <c r="G51" s="413" t="s">
        <v>328</v>
      </c>
      <c r="H51" s="16">
        <v>1980</v>
      </c>
      <c r="I51" s="308"/>
      <c r="J51" s="382">
        <v>12</v>
      </c>
      <c r="K51" s="413" t="s">
        <v>328</v>
      </c>
      <c r="L51" s="311">
        <v>3900</v>
      </c>
      <c r="M51" s="309"/>
      <c r="N51" s="137" t="s">
        <v>148</v>
      </c>
      <c r="O51" s="419"/>
    </row>
    <row r="52" spans="3:15" ht="18" customHeight="1">
      <c r="C52" s="423" t="s">
        <v>327</v>
      </c>
      <c r="D52" s="424"/>
      <c r="E52" s="105">
        <v>2100</v>
      </c>
      <c r="F52" s="14">
        <v>6</v>
      </c>
      <c r="G52" s="413" t="s">
        <v>330</v>
      </c>
      <c r="H52" s="16">
        <v>1980</v>
      </c>
      <c r="I52" s="308"/>
      <c r="J52" s="382">
        <v>12</v>
      </c>
      <c r="K52" s="413" t="s">
        <v>328</v>
      </c>
      <c r="L52" s="311">
        <v>4000</v>
      </c>
      <c r="M52" s="309"/>
      <c r="N52" s="137" t="s">
        <v>148</v>
      </c>
      <c r="O52" s="419"/>
    </row>
    <row r="53" spans="3:15" ht="18" customHeight="1">
      <c r="C53" s="421" t="s">
        <v>143</v>
      </c>
      <c r="D53" s="422"/>
      <c r="E53" s="104">
        <v>2100</v>
      </c>
      <c r="F53" s="4">
        <v>6</v>
      </c>
      <c r="G53" s="310" t="s">
        <v>6</v>
      </c>
      <c r="H53" s="16">
        <v>2311</v>
      </c>
      <c r="I53" s="308"/>
      <c r="J53" s="383">
        <v>12</v>
      </c>
      <c r="K53" s="377" t="s">
        <v>6</v>
      </c>
      <c r="L53" s="16" t="s">
        <v>321</v>
      </c>
      <c r="M53" s="309"/>
      <c r="N53" s="137" t="s">
        <v>149</v>
      </c>
      <c r="O53" s="419"/>
    </row>
    <row r="54" spans="3:15" ht="18" customHeight="1">
      <c r="C54" s="423" t="s">
        <v>233</v>
      </c>
      <c r="D54" s="424"/>
      <c r="E54" s="105">
        <v>2100</v>
      </c>
      <c r="F54" s="14"/>
      <c r="G54" s="76"/>
      <c r="H54" s="16"/>
      <c r="I54" s="308"/>
      <c r="J54" s="382"/>
      <c r="K54" s="311"/>
      <c r="L54" s="77"/>
      <c r="M54" s="309"/>
      <c r="N54" s="137" t="s">
        <v>148</v>
      </c>
      <c r="O54" s="419"/>
    </row>
    <row r="55" spans="3:15" ht="18">
      <c r="C55" s="421" t="s">
        <v>142</v>
      </c>
      <c r="D55" s="422"/>
      <c r="E55" s="104">
        <v>2100</v>
      </c>
      <c r="F55" s="4"/>
      <c r="G55" s="76"/>
      <c r="H55" s="16"/>
      <c r="I55" s="308"/>
      <c r="J55" s="382"/>
      <c r="K55" s="311"/>
      <c r="L55" s="77"/>
      <c r="M55" s="309"/>
      <c r="N55" s="137" t="s">
        <v>150</v>
      </c>
      <c r="O55" s="419"/>
    </row>
    <row r="56" spans="3:15" ht="18">
      <c r="C56" s="421">
        <v>6</v>
      </c>
      <c r="D56" s="422"/>
      <c r="E56" s="179">
        <v>2100</v>
      </c>
      <c r="F56" s="180"/>
      <c r="G56" s="76"/>
      <c r="H56" s="16"/>
      <c r="I56" s="308"/>
      <c r="J56" s="384">
        <v>12</v>
      </c>
      <c r="K56" s="378" t="s">
        <v>6</v>
      </c>
      <c r="L56" s="366" t="s">
        <v>322</v>
      </c>
      <c r="M56" s="309" t="s">
        <v>323</v>
      </c>
      <c r="N56" s="137" t="s">
        <v>148</v>
      </c>
      <c r="O56" s="419"/>
    </row>
    <row r="57" spans="3:15" ht="18">
      <c r="C57" s="421">
        <v>6</v>
      </c>
      <c r="D57" s="422"/>
      <c r="E57" s="179">
        <v>2100</v>
      </c>
      <c r="F57" s="180"/>
      <c r="G57" s="76"/>
      <c r="H57" s="16"/>
      <c r="I57" s="308"/>
      <c r="J57" s="384"/>
      <c r="K57" s="379"/>
      <c r="L57" s="366"/>
      <c r="M57" s="309"/>
      <c r="N57" s="137" t="s">
        <v>148</v>
      </c>
      <c r="O57" s="420"/>
    </row>
    <row r="58" spans="3:15" ht="18">
      <c r="C58" s="421">
        <v>8</v>
      </c>
      <c r="D58" s="422"/>
      <c r="E58" s="104">
        <v>2100</v>
      </c>
      <c r="F58" s="312"/>
      <c r="G58" s="313"/>
      <c r="H58" s="314"/>
      <c r="I58" s="308"/>
      <c r="J58" s="384">
        <v>8</v>
      </c>
      <c r="K58" s="378" t="s">
        <v>6</v>
      </c>
      <c r="L58" s="367">
        <v>4920</v>
      </c>
      <c r="M58" s="309"/>
      <c r="N58" s="137" t="s">
        <v>148</v>
      </c>
      <c r="O58" s="139"/>
    </row>
    <row r="59" spans="3:15" ht="18">
      <c r="C59" s="421">
        <v>8</v>
      </c>
      <c r="D59" s="422"/>
      <c r="E59" s="105">
        <v>2100</v>
      </c>
      <c r="F59" s="315"/>
      <c r="G59" s="316"/>
      <c r="H59" s="314"/>
      <c r="I59" s="308"/>
      <c r="J59" s="385">
        <v>12</v>
      </c>
      <c r="K59" s="378" t="s">
        <v>6</v>
      </c>
      <c r="L59" s="367">
        <v>7790</v>
      </c>
      <c r="M59" s="309"/>
      <c r="N59" s="137" t="s">
        <v>148</v>
      </c>
      <c r="O59" s="317"/>
    </row>
    <row r="60" spans="3:15" ht="18">
      <c r="C60" s="421">
        <v>8</v>
      </c>
      <c r="D60" s="422"/>
      <c r="E60" s="105">
        <v>2100</v>
      </c>
      <c r="F60" s="315"/>
      <c r="G60" s="316"/>
      <c r="H60" s="314"/>
      <c r="I60" s="308"/>
      <c r="J60" s="385">
        <v>12</v>
      </c>
      <c r="K60" s="378" t="s">
        <v>329</v>
      </c>
      <c r="L60" s="367">
        <v>8100</v>
      </c>
      <c r="M60" s="309"/>
      <c r="N60" s="137" t="s">
        <v>148</v>
      </c>
      <c r="O60" s="317"/>
    </row>
    <row r="61" spans="3:15" ht="18">
      <c r="C61" s="421">
        <v>10</v>
      </c>
      <c r="D61" s="422"/>
      <c r="E61" s="104">
        <v>2100</v>
      </c>
      <c r="F61" s="4"/>
      <c r="G61" s="319"/>
      <c r="H61" s="16"/>
      <c r="I61" s="320"/>
      <c r="J61" s="385">
        <v>4.5</v>
      </c>
      <c r="K61" s="378" t="s">
        <v>6</v>
      </c>
      <c r="L61" s="367">
        <v>2921</v>
      </c>
      <c r="M61" s="318"/>
      <c r="N61" s="137" t="s">
        <v>148</v>
      </c>
      <c r="O61" s="317"/>
    </row>
    <row r="62" spans="3:15" ht="18.75" thickBot="1">
      <c r="C62" s="428"/>
      <c r="D62" s="429"/>
      <c r="E62" s="321"/>
      <c r="F62" s="322"/>
      <c r="G62" s="11"/>
      <c r="H62" s="192"/>
      <c r="I62" s="323"/>
      <c r="J62" s="386">
        <v>2</v>
      </c>
      <c r="K62" s="380" t="s">
        <v>324</v>
      </c>
      <c r="L62" s="368">
        <v>1297</v>
      </c>
      <c r="M62" s="324"/>
      <c r="N62" s="138" t="s">
        <v>148</v>
      </c>
      <c r="O62" s="325"/>
    </row>
    <row r="64" ht="15">
      <c r="C64" t="s">
        <v>319</v>
      </c>
    </row>
    <row r="65" spans="2:9" ht="18.75">
      <c r="B65" s="98" t="s">
        <v>67</v>
      </c>
      <c r="C65" s="20"/>
      <c r="D65" s="20"/>
      <c r="E65" s="20"/>
      <c r="F65" s="20"/>
      <c r="G65" s="20"/>
      <c r="I65" s="6"/>
    </row>
    <row r="66" spans="2:9" ht="18.75">
      <c r="B66" s="98" t="s">
        <v>62</v>
      </c>
      <c r="C66" s="20"/>
      <c r="D66" s="20"/>
      <c r="E66" s="20"/>
      <c r="F66" s="19"/>
      <c r="G66" s="20"/>
      <c r="I66" s="6"/>
    </row>
    <row r="67" ht="15">
      <c r="B67" s="6" t="s">
        <v>63</v>
      </c>
    </row>
    <row r="68" ht="15">
      <c r="B68" s="12" t="s">
        <v>66</v>
      </c>
    </row>
    <row r="69" ht="15">
      <c r="B69" s="6" t="s">
        <v>13</v>
      </c>
    </row>
  </sheetData>
  <sheetProtection/>
  <mergeCells count="62">
    <mergeCell ref="M46:M47"/>
    <mergeCell ref="O46:O47"/>
    <mergeCell ref="C58:D58"/>
    <mergeCell ref="C59:D59"/>
    <mergeCell ref="C61:D61"/>
    <mergeCell ref="C60:D60"/>
    <mergeCell ref="C44:O44"/>
    <mergeCell ref="C45:O45"/>
    <mergeCell ref="C46:D47"/>
    <mergeCell ref="G46:H46"/>
    <mergeCell ref="I46:I47"/>
    <mergeCell ref="K46:L46"/>
    <mergeCell ref="H31:J31"/>
    <mergeCell ref="C51:D51"/>
    <mergeCell ref="C62:D62"/>
    <mergeCell ref="C49:D49"/>
    <mergeCell ref="C50:D50"/>
    <mergeCell ref="C53:D53"/>
    <mergeCell ref="C54:D54"/>
    <mergeCell ref="C55:D55"/>
    <mergeCell ref="C56:D56"/>
    <mergeCell ref="C57:D57"/>
    <mergeCell ref="O8:O9"/>
    <mergeCell ref="O10:O18"/>
    <mergeCell ref="O21:O24"/>
    <mergeCell ref="F30:G31"/>
    <mergeCell ref="B27:O27"/>
    <mergeCell ref="B30:B31"/>
    <mergeCell ref="C20:D20"/>
    <mergeCell ref="C17:D17"/>
    <mergeCell ref="C13:D13"/>
    <mergeCell ref="K30:M30"/>
    <mergeCell ref="C7:O7"/>
    <mergeCell ref="B29:P29"/>
    <mergeCell ref="C23:D23"/>
    <mergeCell ref="B28:M28"/>
    <mergeCell ref="C18:D18"/>
    <mergeCell ref="M8:M9"/>
    <mergeCell ref="K8:L8"/>
    <mergeCell ref="G8:H8"/>
    <mergeCell ref="C22:D22"/>
    <mergeCell ref="I8:I9"/>
    <mergeCell ref="C48:D48"/>
    <mergeCell ref="C12:D12"/>
    <mergeCell ref="C11:D11"/>
    <mergeCell ref="C10:D10"/>
    <mergeCell ref="C16:D16"/>
    <mergeCell ref="C8:D9"/>
    <mergeCell ref="C14:D14"/>
    <mergeCell ref="C15:D15"/>
    <mergeCell ref="C42:K42"/>
    <mergeCell ref="H30:J30"/>
    <mergeCell ref="O48:O57"/>
    <mergeCell ref="C19:D19"/>
    <mergeCell ref="C52:D52"/>
    <mergeCell ref="N31:P31"/>
    <mergeCell ref="C21:D21"/>
    <mergeCell ref="C24:D24"/>
    <mergeCell ref="N30:P30"/>
    <mergeCell ref="K31:M31"/>
    <mergeCell ref="C30:C31"/>
    <mergeCell ref="D30:D31"/>
  </mergeCells>
  <hyperlinks>
    <hyperlink ref="B68" r:id="rId1" display="2722345@polikarbonat-samara.ru"/>
  </hyperlinks>
  <printOptions horizontalCentered="1"/>
  <pageMargins left="0.2362204724409449" right="0.2362204724409449" top="0.5905511811023623" bottom="0.5905511811023623" header="0.31496062992125984" footer="0.31496062992125984"/>
  <pageSetup fitToHeight="1" fitToWidth="1" horizontalDpi="600" verticalDpi="600" orientation="portrait" paperSize="9" scale="6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D38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61.00390625" style="0" customWidth="1"/>
    <col min="2" max="2" width="13.00390625" style="0" customWidth="1"/>
    <col min="3" max="3" width="10.8515625" style="0" customWidth="1"/>
    <col min="4" max="4" width="9.7109375" style="0" customWidth="1"/>
  </cols>
  <sheetData>
    <row r="1" spans="2:3" ht="26.25" customHeight="1">
      <c r="B1" s="55" t="s">
        <v>38</v>
      </c>
      <c r="C1" s="56"/>
    </row>
    <row r="2" spans="1:3" ht="11.25" customHeight="1" thickBot="1">
      <c r="A2" s="57"/>
      <c r="B2" s="57"/>
      <c r="C2" s="56"/>
    </row>
    <row r="3" spans="1:4" ht="50.25" customHeight="1">
      <c r="A3" s="58" t="s">
        <v>39</v>
      </c>
      <c r="B3" s="59" t="s">
        <v>40</v>
      </c>
      <c r="C3" s="60" t="s">
        <v>41</v>
      </c>
      <c r="D3" s="61" t="s">
        <v>42</v>
      </c>
    </row>
    <row r="4" spans="1:4" ht="19.5" customHeight="1">
      <c r="A4" s="62" t="s">
        <v>43</v>
      </c>
      <c r="B4" s="483"/>
      <c r="C4" s="66">
        <v>35</v>
      </c>
      <c r="D4" s="63">
        <v>41</v>
      </c>
    </row>
    <row r="5" spans="1:4" ht="19.5" customHeight="1">
      <c r="A5" s="62" t="s">
        <v>44</v>
      </c>
      <c r="B5" s="484"/>
      <c r="C5" s="66">
        <v>37</v>
      </c>
      <c r="D5" s="63">
        <v>45</v>
      </c>
    </row>
    <row r="6" spans="1:4" ht="19.5" customHeight="1">
      <c r="A6" s="62" t="s">
        <v>45</v>
      </c>
      <c r="B6" s="484"/>
      <c r="C6" s="66">
        <v>41</v>
      </c>
      <c r="D6" s="63">
        <v>47</v>
      </c>
    </row>
    <row r="7" spans="1:4" ht="19.5" customHeight="1">
      <c r="A7" s="64" t="s">
        <v>46</v>
      </c>
      <c r="B7" s="484"/>
      <c r="C7" s="66">
        <v>43</v>
      </c>
      <c r="D7" s="63">
        <v>49</v>
      </c>
    </row>
    <row r="8" spans="1:4" ht="19.5" customHeight="1">
      <c r="A8" s="62" t="s">
        <v>47</v>
      </c>
      <c r="B8" s="484"/>
      <c r="C8" s="66">
        <v>65</v>
      </c>
      <c r="D8" s="63">
        <v>71</v>
      </c>
    </row>
    <row r="9" spans="1:4" ht="19.5" customHeight="1">
      <c r="A9" s="62" t="s">
        <v>113</v>
      </c>
      <c r="B9" s="485"/>
      <c r="C9" s="66">
        <v>90</v>
      </c>
      <c r="D9" s="63">
        <v>100</v>
      </c>
    </row>
    <row r="10" spans="1:4" ht="19.5" customHeight="1">
      <c r="A10" s="62" t="s">
        <v>48</v>
      </c>
      <c r="B10" s="490"/>
      <c r="C10" s="66">
        <v>280</v>
      </c>
      <c r="D10" s="63">
        <v>312</v>
      </c>
    </row>
    <row r="11" spans="1:4" ht="19.5" customHeight="1">
      <c r="A11" s="65" t="s">
        <v>49</v>
      </c>
      <c r="B11" s="491"/>
      <c r="C11" s="66">
        <v>280</v>
      </c>
      <c r="D11" s="63">
        <v>312</v>
      </c>
    </row>
    <row r="12" spans="1:4" ht="19.5" customHeight="1">
      <c r="A12" s="62" t="s">
        <v>163</v>
      </c>
      <c r="B12" s="491"/>
      <c r="C12" s="66">
        <v>290</v>
      </c>
      <c r="D12" s="63">
        <v>360</v>
      </c>
    </row>
    <row r="13" spans="1:4" ht="19.5" customHeight="1">
      <c r="A13" s="62" t="s">
        <v>50</v>
      </c>
      <c r="B13" s="492"/>
      <c r="C13" s="66">
        <v>340</v>
      </c>
      <c r="D13" s="63">
        <v>398</v>
      </c>
    </row>
    <row r="14" spans="1:4" ht="27" customHeight="1">
      <c r="A14" s="67" t="s">
        <v>51</v>
      </c>
      <c r="B14" s="483"/>
      <c r="C14" s="66">
        <v>690</v>
      </c>
      <c r="D14" s="63">
        <v>740</v>
      </c>
    </row>
    <row r="15" spans="1:4" ht="24" customHeight="1">
      <c r="A15" s="67" t="s">
        <v>52</v>
      </c>
      <c r="B15" s="484"/>
      <c r="C15" s="66">
        <v>740</v>
      </c>
      <c r="D15" s="119">
        <v>790</v>
      </c>
    </row>
    <row r="16" spans="1:4" ht="24.75" customHeight="1">
      <c r="A16" s="68" t="s">
        <v>114</v>
      </c>
      <c r="B16" s="493"/>
      <c r="C16" s="66">
        <v>2100</v>
      </c>
      <c r="D16" s="119">
        <v>2200</v>
      </c>
    </row>
    <row r="17" spans="1:4" ht="24.75" customHeight="1">
      <c r="A17" s="68" t="s">
        <v>140</v>
      </c>
      <c r="B17" s="113"/>
      <c r="C17" s="66">
        <v>44</v>
      </c>
      <c r="D17" s="119">
        <v>55</v>
      </c>
    </row>
    <row r="18" spans="1:4" ht="19.5" customHeight="1">
      <c r="A18" s="67" t="s">
        <v>53</v>
      </c>
      <c r="B18" s="484"/>
      <c r="C18" s="66">
        <v>630</v>
      </c>
      <c r="D18" s="119">
        <v>680</v>
      </c>
    </row>
    <row r="19" spans="1:4" ht="19.5" customHeight="1">
      <c r="A19" s="68" t="s">
        <v>54</v>
      </c>
      <c r="B19" s="484"/>
      <c r="C19" s="66">
        <v>750</v>
      </c>
      <c r="D19" s="119">
        <v>810</v>
      </c>
    </row>
    <row r="20" spans="1:4" ht="19.5" customHeight="1">
      <c r="A20" s="68" t="s">
        <v>55</v>
      </c>
      <c r="B20" s="483"/>
      <c r="C20" s="66">
        <v>390</v>
      </c>
      <c r="D20" s="119">
        <v>430</v>
      </c>
    </row>
    <row r="21" spans="1:4" ht="24.75" customHeight="1">
      <c r="A21" s="67" t="s">
        <v>56</v>
      </c>
      <c r="B21" s="493"/>
      <c r="C21" s="66">
        <v>450</v>
      </c>
      <c r="D21" s="119">
        <v>490</v>
      </c>
    </row>
    <row r="22" spans="1:4" ht="24.75" customHeight="1">
      <c r="A22" s="67" t="s">
        <v>70</v>
      </c>
      <c r="B22" s="483"/>
      <c r="C22" s="66">
        <v>400</v>
      </c>
      <c r="D22" s="119">
        <v>450</v>
      </c>
    </row>
    <row r="23" spans="1:4" ht="24.75" customHeight="1">
      <c r="A23" s="67" t="s">
        <v>57</v>
      </c>
      <c r="B23" s="494"/>
      <c r="C23" s="66">
        <v>440</v>
      </c>
      <c r="D23" s="119">
        <v>499</v>
      </c>
    </row>
    <row r="24" spans="1:4" ht="24.75" customHeight="1" thickBot="1">
      <c r="A24" s="120" t="s">
        <v>71</v>
      </c>
      <c r="B24" s="494"/>
      <c r="C24" s="121">
        <v>440</v>
      </c>
      <c r="D24" s="122">
        <v>480</v>
      </c>
    </row>
    <row r="25" spans="1:4" ht="40.5" customHeight="1">
      <c r="A25" s="486"/>
      <c r="B25" s="487"/>
      <c r="C25" s="60" t="s">
        <v>69</v>
      </c>
      <c r="D25" s="61" t="s">
        <v>42</v>
      </c>
    </row>
    <row r="26" spans="1:4" ht="22.5" customHeight="1">
      <c r="A26" s="69" t="s">
        <v>58</v>
      </c>
      <c r="B26" s="70"/>
      <c r="C26" s="71">
        <v>1.5</v>
      </c>
      <c r="D26" s="72">
        <v>2</v>
      </c>
    </row>
    <row r="27" spans="1:4" ht="22.5" customHeight="1">
      <c r="A27" s="69" t="s">
        <v>156</v>
      </c>
      <c r="B27" s="70"/>
      <c r="C27" s="71">
        <v>4</v>
      </c>
      <c r="D27" s="72">
        <v>6</v>
      </c>
    </row>
    <row r="28" spans="1:4" ht="22.5" customHeight="1">
      <c r="A28" s="69" t="s">
        <v>164</v>
      </c>
      <c r="B28" s="70"/>
      <c r="C28" s="71">
        <v>5</v>
      </c>
      <c r="D28" s="72">
        <v>7</v>
      </c>
    </row>
    <row r="29" spans="1:4" ht="22.5" customHeight="1">
      <c r="A29" s="69" t="s">
        <v>111</v>
      </c>
      <c r="B29" s="70"/>
      <c r="C29" s="71">
        <v>1.5</v>
      </c>
      <c r="D29" s="72">
        <v>2.5</v>
      </c>
    </row>
    <row r="30" spans="1:4" ht="22.5" customHeight="1">
      <c r="A30" s="114" t="s">
        <v>165</v>
      </c>
      <c r="B30" s="70"/>
      <c r="C30" s="71">
        <v>0.4</v>
      </c>
      <c r="D30" s="72">
        <v>0.85</v>
      </c>
    </row>
    <row r="31" spans="1:4" ht="22.5" customHeight="1">
      <c r="A31" s="114" t="s">
        <v>112</v>
      </c>
      <c r="B31" s="70"/>
      <c r="C31" s="71">
        <v>0.6</v>
      </c>
      <c r="D31" s="72">
        <v>1</v>
      </c>
    </row>
    <row r="32" spans="1:4" ht="22.5" customHeight="1" thickBot="1">
      <c r="A32" s="162" t="s">
        <v>157</v>
      </c>
      <c r="B32" s="163"/>
      <c r="C32" s="164">
        <v>0.75</v>
      </c>
      <c r="D32" s="165">
        <v>1.2</v>
      </c>
    </row>
    <row r="33" spans="1:4" ht="52.5">
      <c r="A33" s="488"/>
      <c r="B33" s="489"/>
      <c r="C33" s="60" t="s">
        <v>65</v>
      </c>
      <c r="D33" s="61" t="s">
        <v>64</v>
      </c>
    </row>
    <row r="34" spans="1:4" ht="15.75">
      <c r="A34" s="79" t="s">
        <v>158</v>
      </c>
      <c r="B34" s="80"/>
      <c r="C34" s="81">
        <v>10</v>
      </c>
      <c r="D34" s="82">
        <v>11</v>
      </c>
    </row>
    <row r="35" spans="1:4" ht="16.5" thickBot="1">
      <c r="A35" s="115" t="s">
        <v>159</v>
      </c>
      <c r="B35" s="116"/>
      <c r="C35" s="117">
        <v>26</v>
      </c>
      <c r="D35" s="118">
        <v>29.6</v>
      </c>
    </row>
    <row r="36" spans="1:4" ht="22.5" customHeight="1">
      <c r="A36" s="79" t="s">
        <v>160</v>
      </c>
      <c r="B36" s="80"/>
      <c r="C36" s="81">
        <v>14</v>
      </c>
      <c r="D36" s="82">
        <v>16</v>
      </c>
    </row>
    <row r="37" spans="1:4" ht="16.5" customHeight="1" thickBot="1">
      <c r="A37" s="115" t="s">
        <v>161</v>
      </c>
      <c r="B37" s="116"/>
      <c r="C37" s="117">
        <v>30</v>
      </c>
      <c r="D37" s="118">
        <v>32</v>
      </c>
    </row>
    <row r="38" ht="16.5" customHeight="1">
      <c r="A38" s="73" t="s">
        <v>72</v>
      </c>
    </row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</sheetData>
  <sheetProtection/>
  <mergeCells count="8">
    <mergeCell ref="B4:B9"/>
    <mergeCell ref="A25:B25"/>
    <mergeCell ref="A33:B33"/>
    <mergeCell ref="B10:B13"/>
    <mergeCell ref="B14:B16"/>
    <mergeCell ref="B18:B19"/>
    <mergeCell ref="B20:B21"/>
    <mergeCell ref="B22:B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94"/>
  <sheetViews>
    <sheetView zoomScale="50" zoomScaleNormal="50" zoomScalePageLayoutView="0" workbookViewId="0" topLeftCell="A4">
      <selection activeCell="K61" sqref="K61"/>
    </sheetView>
  </sheetViews>
  <sheetFormatPr defaultColWidth="9.140625" defaultRowHeight="15"/>
  <cols>
    <col min="1" max="1" width="32.57421875" style="0" customWidth="1"/>
    <col min="2" max="2" width="26.00390625" style="0" customWidth="1"/>
    <col min="3" max="3" width="47.57421875" style="0" customWidth="1"/>
    <col min="4" max="4" width="13.7109375" style="0" customWidth="1"/>
    <col min="5" max="5" width="16.8515625" style="0" customWidth="1"/>
    <col min="6" max="6" width="19.28125" style="0" customWidth="1"/>
    <col min="7" max="7" width="13.28125" style="0" customWidth="1"/>
    <col min="8" max="8" width="4.7109375" style="0" customWidth="1"/>
    <col min="9" max="9" width="31.140625" style="0" customWidth="1"/>
    <col min="10" max="10" width="24.28125" style="0" customWidth="1"/>
    <col min="11" max="11" width="49.7109375" style="0" customWidth="1"/>
    <col min="12" max="12" width="13.140625" style="0" customWidth="1"/>
    <col min="13" max="13" width="11.28125" style="0" customWidth="1"/>
    <col min="14" max="14" width="15.140625" style="0" customWidth="1"/>
    <col min="15" max="15" width="14.140625" style="0" customWidth="1"/>
  </cols>
  <sheetData>
    <row r="1" spans="1:15" ht="27.75" customHeight="1">
      <c r="A1" s="606" t="s">
        <v>73</v>
      </c>
      <c r="B1" s="607"/>
      <c r="C1" s="607"/>
      <c r="D1" s="607"/>
      <c r="E1" s="607"/>
      <c r="F1" s="607"/>
      <c r="G1" s="608"/>
      <c r="I1" s="606" t="s">
        <v>261</v>
      </c>
      <c r="J1" s="607"/>
      <c r="K1" s="607"/>
      <c r="L1" s="607"/>
      <c r="M1" s="607"/>
      <c r="N1" s="607"/>
      <c r="O1" s="608"/>
    </row>
    <row r="2" spans="1:15" ht="52.5">
      <c r="A2" s="274" t="s">
        <v>74</v>
      </c>
      <c r="B2" s="97" t="s">
        <v>75</v>
      </c>
      <c r="C2" s="97" t="s">
        <v>76</v>
      </c>
      <c r="D2" s="130" t="s">
        <v>77</v>
      </c>
      <c r="E2" s="221" t="s">
        <v>78</v>
      </c>
      <c r="F2" s="125" t="s">
        <v>115</v>
      </c>
      <c r="G2" s="189" t="s">
        <v>116</v>
      </c>
      <c r="I2" s="274" t="s">
        <v>74</v>
      </c>
      <c r="J2" s="97" t="s">
        <v>75</v>
      </c>
      <c r="K2" s="622" t="s">
        <v>76</v>
      </c>
      <c r="L2" s="623"/>
      <c r="M2" s="623"/>
      <c r="N2" s="276" t="s">
        <v>115</v>
      </c>
      <c r="O2" s="189" t="s">
        <v>116</v>
      </c>
    </row>
    <row r="3" spans="1:15" ht="67.5" customHeight="1">
      <c r="A3" s="624" t="s">
        <v>260</v>
      </c>
      <c r="B3" s="272" t="s">
        <v>277</v>
      </c>
      <c r="C3" s="272" t="s">
        <v>80</v>
      </c>
      <c r="D3" s="353">
        <v>12480</v>
      </c>
      <c r="E3" s="354">
        <v>12990</v>
      </c>
      <c r="F3" s="355">
        <v>13510</v>
      </c>
      <c r="G3" s="346">
        <v>15000</v>
      </c>
      <c r="I3" s="624" t="s">
        <v>260</v>
      </c>
      <c r="J3" s="272" t="s">
        <v>277</v>
      </c>
      <c r="K3" s="627" t="s">
        <v>80</v>
      </c>
      <c r="L3" s="628"/>
      <c r="M3" s="628"/>
      <c r="N3" s="364">
        <v>12470</v>
      </c>
      <c r="O3" s="346">
        <v>13300</v>
      </c>
    </row>
    <row r="4" spans="1:15" ht="60" customHeight="1">
      <c r="A4" s="625"/>
      <c r="B4" s="272" t="s">
        <v>278</v>
      </c>
      <c r="C4" s="272" t="s">
        <v>82</v>
      </c>
      <c r="D4" s="353">
        <v>15807</v>
      </c>
      <c r="E4" s="354">
        <v>16421</v>
      </c>
      <c r="F4" s="355">
        <v>17784</v>
      </c>
      <c r="G4" s="346">
        <v>19000</v>
      </c>
      <c r="I4" s="625"/>
      <c r="J4" s="272" t="s">
        <v>278</v>
      </c>
      <c r="K4" s="627" t="s">
        <v>82</v>
      </c>
      <c r="L4" s="628"/>
      <c r="M4" s="628"/>
      <c r="N4" s="364">
        <v>16744</v>
      </c>
      <c r="O4" s="346">
        <v>16800</v>
      </c>
    </row>
    <row r="5" spans="1:15" ht="60" customHeight="1">
      <c r="A5" s="625"/>
      <c r="B5" s="272" t="s">
        <v>281</v>
      </c>
      <c r="C5" s="272" t="s">
        <v>84</v>
      </c>
      <c r="D5" s="353">
        <v>19750</v>
      </c>
      <c r="E5" s="356">
        <v>20374</v>
      </c>
      <c r="F5" s="345">
        <v>21320</v>
      </c>
      <c r="G5" s="346">
        <v>23000</v>
      </c>
      <c r="I5" s="625"/>
      <c r="J5" s="272" t="s">
        <v>281</v>
      </c>
      <c r="K5" s="627" t="s">
        <v>84</v>
      </c>
      <c r="L5" s="628"/>
      <c r="M5" s="628"/>
      <c r="N5" s="364">
        <v>20384</v>
      </c>
      <c r="O5" s="346">
        <v>20600</v>
      </c>
    </row>
    <row r="6" spans="1:15" ht="60" customHeight="1">
      <c r="A6" s="625"/>
      <c r="B6" s="272" t="s">
        <v>282</v>
      </c>
      <c r="C6" s="272" t="s">
        <v>86</v>
      </c>
      <c r="D6" s="353">
        <v>21372</v>
      </c>
      <c r="E6" s="354">
        <v>22360</v>
      </c>
      <c r="F6" s="355">
        <v>23504</v>
      </c>
      <c r="G6" s="346">
        <v>27000</v>
      </c>
      <c r="I6" s="625"/>
      <c r="J6" s="272" t="s">
        <v>282</v>
      </c>
      <c r="K6" s="627" t="s">
        <v>86</v>
      </c>
      <c r="L6" s="628"/>
      <c r="M6" s="628"/>
      <c r="N6" s="364">
        <v>23192</v>
      </c>
      <c r="O6" s="346">
        <v>24800</v>
      </c>
    </row>
    <row r="7" spans="1:15" ht="76.5" customHeight="1" thickBot="1">
      <c r="A7" s="626"/>
      <c r="B7" s="273" t="s">
        <v>283</v>
      </c>
      <c r="C7" s="273" t="s">
        <v>88</v>
      </c>
      <c r="D7" s="357">
        <v>24024</v>
      </c>
      <c r="E7" s="354">
        <v>24950</v>
      </c>
      <c r="F7" s="355">
        <v>27248</v>
      </c>
      <c r="G7" s="348">
        <v>31000</v>
      </c>
      <c r="I7" s="626"/>
      <c r="J7" s="273" t="s">
        <v>283</v>
      </c>
      <c r="K7" s="629" t="s">
        <v>88</v>
      </c>
      <c r="L7" s="630"/>
      <c r="M7" s="630"/>
      <c r="N7" s="365">
        <v>26728</v>
      </c>
      <c r="O7" s="348">
        <v>28300</v>
      </c>
    </row>
    <row r="8" spans="1:7" ht="26.25" customHeight="1" thickBot="1">
      <c r="A8" s="645"/>
      <c r="B8" s="645"/>
      <c r="C8" s="645"/>
      <c r="D8" s="645"/>
      <c r="E8" s="645"/>
      <c r="F8" s="645"/>
      <c r="G8" s="646"/>
    </row>
    <row r="9" spans="1:15" ht="22.5" customHeight="1">
      <c r="A9" s="606" t="s">
        <v>89</v>
      </c>
      <c r="B9" s="607"/>
      <c r="C9" s="607"/>
      <c r="D9" s="607"/>
      <c r="E9" s="607"/>
      <c r="F9" s="639"/>
      <c r="G9" s="224"/>
      <c r="I9" s="606" t="s">
        <v>227</v>
      </c>
      <c r="J9" s="607"/>
      <c r="K9" s="607"/>
      <c r="L9" s="607"/>
      <c r="M9" s="607"/>
      <c r="N9" s="607"/>
      <c r="O9" s="608"/>
    </row>
    <row r="10" spans="1:15" ht="54" customHeight="1">
      <c r="A10" s="274" t="s">
        <v>74</v>
      </c>
      <c r="B10" s="97" t="s">
        <v>75</v>
      </c>
      <c r="C10" s="97" t="s">
        <v>76</v>
      </c>
      <c r="D10" s="130" t="s">
        <v>77</v>
      </c>
      <c r="E10" s="221" t="s">
        <v>78</v>
      </c>
      <c r="F10" s="225" t="s">
        <v>12</v>
      </c>
      <c r="G10" s="126"/>
      <c r="I10" s="274" t="s">
        <v>74</v>
      </c>
      <c r="J10" s="97" t="s">
        <v>75</v>
      </c>
      <c r="K10" s="97" t="s">
        <v>76</v>
      </c>
      <c r="L10" s="640"/>
      <c r="M10" s="641"/>
      <c r="N10" s="276" t="s">
        <v>115</v>
      </c>
      <c r="O10" s="189" t="s">
        <v>116</v>
      </c>
    </row>
    <row r="11" spans="1:15" ht="60.75" customHeight="1">
      <c r="A11" s="624" t="s">
        <v>284</v>
      </c>
      <c r="B11" s="272" t="s">
        <v>277</v>
      </c>
      <c r="C11" s="272" t="s">
        <v>285</v>
      </c>
      <c r="D11" s="358">
        <v>15522</v>
      </c>
      <c r="E11" s="359">
        <v>15938</v>
      </c>
      <c r="F11" s="360">
        <v>16666</v>
      </c>
      <c r="G11" s="127"/>
      <c r="I11" s="647"/>
      <c r="J11" s="648"/>
      <c r="K11" s="649"/>
      <c r="L11" s="650" t="s">
        <v>262</v>
      </c>
      <c r="M11" s="642"/>
      <c r="N11" s="618" t="s">
        <v>263</v>
      </c>
      <c r="O11" s="619"/>
    </row>
    <row r="12" spans="1:15" ht="84" customHeight="1">
      <c r="A12" s="625"/>
      <c r="B12" s="272" t="s">
        <v>278</v>
      </c>
      <c r="C12" s="272" t="s">
        <v>286</v>
      </c>
      <c r="D12" s="358">
        <v>18034</v>
      </c>
      <c r="E12" s="359">
        <v>18720</v>
      </c>
      <c r="F12" s="360">
        <v>20176</v>
      </c>
      <c r="G12" s="127"/>
      <c r="I12" s="609" t="s">
        <v>290</v>
      </c>
      <c r="J12" s="272" t="s">
        <v>291</v>
      </c>
      <c r="K12" s="272" t="s">
        <v>80</v>
      </c>
      <c r="L12" s="620">
        <v>14545</v>
      </c>
      <c r="M12" s="621"/>
      <c r="N12" s="349">
        <v>13498</v>
      </c>
      <c r="O12" s="350">
        <v>15000</v>
      </c>
    </row>
    <row r="13" spans="1:15" ht="67.5" customHeight="1">
      <c r="A13" s="625"/>
      <c r="B13" s="272" t="s">
        <v>281</v>
      </c>
      <c r="C13" s="272" t="s">
        <v>287</v>
      </c>
      <c r="D13" s="358">
        <v>22168</v>
      </c>
      <c r="E13" s="359">
        <v>22750</v>
      </c>
      <c r="F13" s="360">
        <v>23260</v>
      </c>
      <c r="G13" s="127"/>
      <c r="I13" s="610"/>
      <c r="J13" s="272" t="s">
        <v>292</v>
      </c>
      <c r="K13" s="272" t="s">
        <v>82</v>
      </c>
      <c r="L13" s="620">
        <v>19271</v>
      </c>
      <c r="M13" s="621"/>
      <c r="N13" s="349">
        <v>17826</v>
      </c>
      <c r="O13" s="350">
        <v>19000</v>
      </c>
    </row>
    <row r="14" spans="1:15" ht="60" customHeight="1">
      <c r="A14" s="625"/>
      <c r="B14" s="272" t="s">
        <v>282</v>
      </c>
      <c r="C14" s="272" t="s">
        <v>288</v>
      </c>
      <c r="D14" s="358">
        <v>23764</v>
      </c>
      <c r="E14" s="359">
        <v>24378</v>
      </c>
      <c r="F14" s="360">
        <v>25948</v>
      </c>
      <c r="G14" s="127"/>
      <c r="I14" s="610"/>
      <c r="J14" s="272" t="s">
        <v>293</v>
      </c>
      <c r="K14" s="272" t="s">
        <v>84</v>
      </c>
      <c r="L14" s="620">
        <v>23358</v>
      </c>
      <c r="M14" s="621"/>
      <c r="N14" s="349">
        <v>21726</v>
      </c>
      <c r="O14" s="350">
        <v>23000</v>
      </c>
    </row>
    <row r="15" spans="1:15" ht="71.25" customHeight="1" thickBot="1">
      <c r="A15" s="626"/>
      <c r="B15" s="273" t="s">
        <v>283</v>
      </c>
      <c r="C15" s="273" t="s">
        <v>289</v>
      </c>
      <c r="D15" s="361">
        <v>26536</v>
      </c>
      <c r="E15" s="362">
        <v>27170</v>
      </c>
      <c r="F15" s="363">
        <v>29110</v>
      </c>
      <c r="G15" s="127"/>
      <c r="I15" s="610"/>
      <c r="J15" s="272" t="s">
        <v>294</v>
      </c>
      <c r="K15" s="272" t="s">
        <v>86</v>
      </c>
      <c r="L15" s="620">
        <v>27758</v>
      </c>
      <c r="M15" s="621"/>
      <c r="N15" s="349">
        <v>25740</v>
      </c>
      <c r="O15" s="350">
        <v>27000</v>
      </c>
    </row>
    <row r="16" spans="1:15" ht="60.75" customHeight="1" thickBot="1">
      <c r="A16" s="603"/>
      <c r="B16" s="603"/>
      <c r="C16" s="603"/>
      <c r="D16" s="603"/>
      <c r="E16" s="603"/>
      <c r="F16" s="603"/>
      <c r="G16" s="603"/>
      <c r="I16" s="611"/>
      <c r="J16" s="273" t="s">
        <v>295</v>
      </c>
      <c r="K16" s="273" t="s">
        <v>88</v>
      </c>
      <c r="L16" s="604">
        <v>31970</v>
      </c>
      <c r="M16" s="605"/>
      <c r="N16" s="351">
        <v>29609</v>
      </c>
      <c r="O16" s="352">
        <v>31000</v>
      </c>
    </row>
    <row r="17" spans="1:7" ht="25.5" customHeight="1" thickBot="1">
      <c r="A17" s="447"/>
      <c r="B17" s="447"/>
      <c r="C17" s="447"/>
      <c r="D17" s="447"/>
      <c r="E17" s="447"/>
      <c r="F17" s="447"/>
      <c r="G17" s="447"/>
    </row>
    <row r="18" spans="1:15" ht="25.5" customHeight="1">
      <c r="A18" s="606" t="s">
        <v>228</v>
      </c>
      <c r="B18" s="607"/>
      <c r="C18" s="607"/>
      <c r="D18" s="607"/>
      <c r="E18" s="607"/>
      <c r="F18" s="607"/>
      <c r="G18" s="608"/>
      <c r="I18" s="606" t="s">
        <v>229</v>
      </c>
      <c r="J18" s="607"/>
      <c r="K18" s="607"/>
      <c r="L18" s="607"/>
      <c r="M18" s="607"/>
      <c r="N18" s="607"/>
      <c r="O18" s="608"/>
    </row>
    <row r="19" spans="1:15" ht="45.75" customHeight="1">
      <c r="A19" s="274" t="s">
        <v>74</v>
      </c>
      <c r="B19" s="97" t="s">
        <v>75</v>
      </c>
      <c r="C19" s="97" t="s">
        <v>76</v>
      </c>
      <c r="D19" s="640"/>
      <c r="E19" s="641"/>
      <c r="F19" s="276" t="s">
        <v>115</v>
      </c>
      <c r="G19" s="189" t="s">
        <v>116</v>
      </c>
      <c r="I19" s="274" t="s">
        <v>74</v>
      </c>
      <c r="J19" s="97" t="s">
        <v>75</v>
      </c>
      <c r="K19" s="97" t="s">
        <v>76</v>
      </c>
      <c r="L19" s="130" t="s">
        <v>77</v>
      </c>
      <c r="M19" s="221" t="s">
        <v>78</v>
      </c>
      <c r="N19" s="276" t="s">
        <v>115</v>
      </c>
      <c r="O19" s="189" t="s">
        <v>116</v>
      </c>
    </row>
    <row r="20" spans="1:15" ht="60.75" customHeight="1">
      <c r="A20" s="219"/>
      <c r="B20" s="220"/>
      <c r="C20" s="220"/>
      <c r="D20" s="640" t="s">
        <v>262</v>
      </c>
      <c r="E20" s="642"/>
      <c r="F20" s="618" t="s">
        <v>263</v>
      </c>
      <c r="G20" s="619"/>
      <c r="I20" s="609" t="s">
        <v>264</v>
      </c>
      <c r="J20" s="272" t="s">
        <v>265</v>
      </c>
      <c r="K20" s="272" t="s">
        <v>266</v>
      </c>
      <c r="L20" s="612" t="s">
        <v>230</v>
      </c>
      <c r="M20" s="613"/>
      <c r="N20" s="349">
        <v>20816</v>
      </c>
      <c r="O20" s="350">
        <v>22000</v>
      </c>
    </row>
    <row r="21" spans="1:15" ht="69.75" customHeight="1">
      <c r="A21" s="609" t="s">
        <v>296</v>
      </c>
      <c r="B21" s="272" t="s">
        <v>291</v>
      </c>
      <c r="C21" s="272" t="s">
        <v>266</v>
      </c>
      <c r="D21" s="597">
        <v>15573</v>
      </c>
      <c r="E21" s="598"/>
      <c r="F21" s="345">
        <v>14554</v>
      </c>
      <c r="G21" s="222">
        <v>15000</v>
      </c>
      <c r="I21" s="610"/>
      <c r="J21" s="272" t="s">
        <v>267</v>
      </c>
      <c r="K21" s="272" t="s">
        <v>268</v>
      </c>
      <c r="L21" s="614"/>
      <c r="M21" s="615"/>
      <c r="N21" s="349">
        <v>27535</v>
      </c>
      <c r="O21" s="350">
        <v>29000</v>
      </c>
    </row>
    <row r="22" spans="1:15" ht="78.75" customHeight="1">
      <c r="A22" s="610"/>
      <c r="B22" s="272" t="s">
        <v>292</v>
      </c>
      <c r="C22" s="272" t="s">
        <v>268</v>
      </c>
      <c r="D22" s="597">
        <v>20671</v>
      </c>
      <c r="E22" s="598"/>
      <c r="F22" s="345">
        <v>19261</v>
      </c>
      <c r="G22" s="222">
        <v>20000</v>
      </c>
      <c r="I22" s="610"/>
      <c r="J22" s="272" t="s">
        <v>269</v>
      </c>
      <c r="K22" s="272" t="s">
        <v>270</v>
      </c>
      <c r="L22" s="614"/>
      <c r="M22" s="615"/>
      <c r="N22" s="349">
        <v>34199</v>
      </c>
      <c r="O22" s="350">
        <v>35000</v>
      </c>
    </row>
    <row r="23" spans="1:15" ht="72.75" customHeight="1">
      <c r="A23" s="610"/>
      <c r="B23" s="272" t="s">
        <v>293</v>
      </c>
      <c r="C23" s="272" t="s">
        <v>270</v>
      </c>
      <c r="D23" s="597">
        <v>25040</v>
      </c>
      <c r="E23" s="598"/>
      <c r="F23" s="345">
        <v>23508</v>
      </c>
      <c r="G23" s="222">
        <v>25000</v>
      </c>
      <c r="I23" s="610"/>
      <c r="J23" s="272" t="s">
        <v>271</v>
      </c>
      <c r="K23" s="272" t="s">
        <v>272</v>
      </c>
      <c r="L23" s="614"/>
      <c r="M23" s="615"/>
      <c r="N23" s="349">
        <v>40810</v>
      </c>
      <c r="O23" s="350">
        <v>42000</v>
      </c>
    </row>
    <row r="24" spans="1:15" ht="87" customHeight="1" thickBot="1">
      <c r="A24" s="610"/>
      <c r="B24" s="272" t="s">
        <v>294</v>
      </c>
      <c r="C24" s="272" t="s">
        <v>272</v>
      </c>
      <c r="D24" s="597">
        <v>29899</v>
      </c>
      <c r="E24" s="598"/>
      <c r="F24" s="345">
        <v>27834</v>
      </c>
      <c r="G24" s="222">
        <v>29000</v>
      </c>
      <c r="I24" s="611"/>
      <c r="J24" s="273" t="s">
        <v>273</v>
      </c>
      <c r="K24" s="273" t="s">
        <v>274</v>
      </c>
      <c r="L24" s="616"/>
      <c r="M24" s="617"/>
      <c r="N24" s="351">
        <v>47365</v>
      </c>
      <c r="O24" s="352">
        <v>48900</v>
      </c>
    </row>
    <row r="25" spans="1:7" ht="72" customHeight="1" thickBot="1">
      <c r="A25" s="611"/>
      <c r="B25" s="273" t="s">
        <v>295</v>
      </c>
      <c r="C25" s="273" t="s">
        <v>274</v>
      </c>
      <c r="D25" s="634">
        <v>34471</v>
      </c>
      <c r="E25" s="635"/>
      <c r="F25" s="347">
        <v>32029</v>
      </c>
      <c r="G25" s="223">
        <v>33500</v>
      </c>
    </row>
    <row r="26" spans="1:7" ht="31.5" customHeight="1" thickBot="1">
      <c r="A26" s="447"/>
      <c r="B26" s="447"/>
      <c r="C26" s="447"/>
      <c r="D26" s="447"/>
      <c r="E26" s="447"/>
      <c r="F26" s="447"/>
      <c r="G26" s="603"/>
    </row>
    <row r="27" spans="1:14" ht="26.25">
      <c r="A27" s="636" t="s">
        <v>90</v>
      </c>
      <c r="B27" s="637"/>
      <c r="C27" s="637"/>
      <c r="D27" s="637"/>
      <c r="E27" s="637"/>
      <c r="F27" s="638"/>
      <c r="G27" s="226"/>
      <c r="H27" s="652" t="s">
        <v>130</v>
      </c>
      <c r="I27" s="653"/>
      <c r="J27" s="653"/>
      <c r="K27" s="653"/>
      <c r="L27" s="653"/>
      <c r="M27" s="653"/>
      <c r="N27" s="654"/>
    </row>
    <row r="28" spans="1:14" ht="101.25" customHeight="1">
      <c r="A28" s="274" t="s">
        <v>74</v>
      </c>
      <c r="B28" s="97" t="s">
        <v>75</v>
      </c>
      <c r="C28" s="97" t="s">
        <v>76</v>
      </c>
      <c r="D28" s="227" t="s">
        <v>91</v>
      </c>
      <c r="E28" s="227" t="s">
        <v>92</v>
      </c>
      <c r="F28" s="225" t="s">
        <v>275</v>
      </c>
      <c r="G28" s="128"/>
      <c r="H28" s="655" t="s">
        <v>74</v>
      </c>
      <c r="I28" s="656"/>
      <c r="J28" s="277" t="s">
        <v>75</v>
      </c>
      <c r="K28" s="277" t="s">
        <v>76</v>
      </c>
      <c r="L28" s="256" t="s">
        <v>91</v>
      </c>
      <c r="M28" s="256" t="s">
        <v>92</v>
      </c>
      <c r="N28" s="278" t="s">
        <v>275</v>
      </c>
    </row>
    <row r="29" spans="1:14" ht="76.5" customHeight="1">
      <c r="A29" s="545" t="s">
        <v>297</v>
      </c>
      <c r="B29" s="272" t="s">
        <v>298</v>
      </c>
      <c r="C29" s="272" t="s">
        <v>93</v>
      </c>
      <c r="D29" s="335">
        <v>13000</v>
      </c>
      <c r="E29" s="227" t="s">
        <v>94</v>
      </c>
      <c r="F29" s="328">
        <v>18096</v>
      </c>
      <c r="G29" s="127"/>
      <c r="H29" s="657" t="s">
        <v>276</v>
      </c>
      <c r="I29" s="658"/>
      <c r="J29" s="589" t="s">
        <v>302</v>
      </c>
      <c r="K29" s="589" t="s">
        <v>132</v>
      </c>
      <c r="L29" s="599">
        <v>5000</v>
      </c>
      <c r="M29" s="599" t="s">
        <v>94</v>
      </c>
      <c r="N29" s="601">
        <v>8944</v>
      </c>
    </row>
    <row r="30" spans="1:14" ht="81" customHeight="1">
      <c r="A30" s="545"/>
      <c r="B30" s="272" t="s">
        <v>299</v>
      </c>
      <c r="C30" s="272" t="s">
        <v>93</v>
      </c>
      <c r="D30" s="335">
        <v>17000</v>
      </c>
      <c r="E30" s="227" t="s">
        <v>94</v>
      </c>
      <c r="F30" s="328">
        <v>23816</v>
      </c>
      <c r="G30" s="127"/>
      <c r="H30" s="657"/>
      <c r="I30" s="658"/>
      <c r="J30" s="590"/>
      <c r="K30" s="590"/>
      <c r="L30" s="644"/>
      <c r="M30" s="644"/>
      <c r="N30" s="601"/>
    </row>
    <row r="31" spans="1:14" ht="73.5" customHeight="1">
      <c r="A31" s="545"/>
      <c r="B31" s="272" t="s">
        <v>300</v>
      </c>
      <c r="C31" s="272" t="s">
        <v>93</v>
      </c>
      <c r="D31" s="335">
        <v>21000</v>
      </c>
      <c r="E31" s="227" t="s">
        <v>94</v>
      </c>
      <c r="F31" s="328">
        <v>29536</v>
      </c>
      <c r="G31" s="127"/>
      <c r="H31" s="657"/>
      <c r="I31" s="658"/>
      <c r="J31" s="589" t="s">
        <v>303</v>
      </c>
      <c r="K31" s="589" t="s">
        <v>132</v>
      </c>
      <c r="L31" s="599">
        <v>6000</v>
      </c>
      <c r="M31" s="599" t="s">
        <v>94</v>
      </c>
      <c r="N31" s="601">
        <v>11232</v>
      </c>
    </row>
    <row r="32" spans="1:14" ht="76.5" customHeight="1" thickBot="1">
      <c r="A32" s="545"/>
      <c r="B32" s="289" t="s">
        <v>301</v>
      </c>
      <c r="C32" s="289" t="s">
        <v>93</v>
      </c>
      <c r="D32" s="342">
        <v>25000</v>
      </c>
      <c r="E32" s="256" t="s">
        <v>94</v>
      </c>
      <c r="F32" s="328">
        <v>35256</v>
      </c>
      <c r="G32" s="127"/>
      <c r="H32" s="659"/>
      <c r="I32" s="660"/>
      <c r="J32" s="651"/>
      <c r="K32" s="651"/>
      <c r="L32" s="600"/>
      <c r="M32" s="600"/>
      <c r="N32" s="602"/>
    </row>
    <row r="33" spans="1:7" ht="68.25" customHeight="1" thickBot="1">
      <c r="A33" s="588"/>
      <c r="B33" s="583" t="s">
        <v>95</v>
      </c>
      <c r="C33" s="584"/>
      <c r="D33" s="343">
        <v>4900</v>
      </c>
      <c r="E33" s="239" t="s">
        <v>94</v>
      </c>
      <c r="F33" s="329">
        <v>5500</v>
      </c>
      <c r="G33" s="129"/>
    </row>
    <row r="34" spans="1:7" ht="29.25" customHeight="1" thickBot="1">
      <c r="A34" s="603"/>
      <c r="B34" s="603"/>
      <c r="C34" s="603"/>
      <c r="D34" s="603"/>
      <c r="E34" s="603"/>
      <c r="F34" s="603"/>
      <c r="G34" s="129"/>
    </row>
    <row r="35" spans="1:14" ht="33.75" customHeight="1">
      <c r="A35" s="585" t="s">
        <v>123</v>
      </c>
      <c r="B35" s="586"/>
      <c r="C35" s="586"/>
      <c r="D35" s="586"/>
      <c r="E35" s="586"/>
      <c r="F35" s="587"/>
      <c r="H35" s="594" t="s">
        <v>129</v>
      </c>
      <c r="I35" s="595"/>
      <c r="J35" s="595"/>
      <c r="K35" s="595"/>
      <c r="L35" s="595"/>
      <c r="M35" s="595"/>
      <c r="N35" s="596"/>
    </row>
    <row r="36" spans="1:14" ht="82.5" customHeight="1">
      <c r="A36" s="274" t="s">
        <v>74</v>
      </c>
      <c r="B36" s="97" t="s">
        <v>75</v>
      </c>
      <c r="C36" s="97" t="s">
        <v>76</v>
      </c>
      <c r="D36" s="238" t="s">
        <v>91</v>
      </c>
      <c r="E36" s="227" t="s">
        <v>279</v>
      </c>
      <c r="F36" s="225" t="s">
        <v>125</v>
      </c>
      <c r="H36" s="662" t="s">
        <v>74</v>
      </c>
      <c r="I36" s="622"/>
      <c r="J36" s="97" t="s">
        <v>75</v>
      </c>
      <c r="K36" s="97" t="s">
        <v>76</v>
      </c>
      <c r="L36" s="238" t="s">
        <v>91</v>
      </c>
      <c r="M36" s="227" t="s">
        <v>316</v>
      </c>
      <c r="N36" s="225" t="s">
        <v>125</v>
      </c>
    </row>
    <row r="37" spans="1:14" ht="55.5" customHeight="1">
      <c r="A37" s="545" t="s">
        <v>310</v>
      </c>
      <c r="B37" s="272" t="s">
        <v>277</v>
      </c>
      <c r="C37" s="272" t="s">
        <v>126</v>
      </c>
      <c r="D37" s="228"/>
      <c r="E37" s="335">
        <v>14872</v>
      </c>
      <c r="F37" s="328">
        <v>15808</v>
      </c>
      <c r="H37" s="545" t="s">
        <v>309</v>
      </c>
      <c r="I37" s="627"/>
      <c r="J37" s="272" t="s">
        <v>277</v>
      </c>
      <c r="K37" s="272" t="s">
        <v>126</v>
      </c>
      <c r="L37" s="228"/>
      <c r="M37" s="333">
        <v>16120</v>
      </c>
      <c r="N37" s="326">
        <v>17056</v>
      </c>
    </row>
    <row r="38" spans="1:14" ht="57" customHeight="1">
      <c r="A38" s="545"/>
      <c r="B38" s="272" t="s">
        <v>278</v>
      </c>
      <c r="C38" s="272" t="s">
        <v>127</v>
      </c>
      <c r="D38" s="228"/>
      <c r="E38" s="335">
        <v>18616</v>
      </c>
      <c r="F38" s="328">
        <v>19656</v>
      </c>
      <c r="H38" s="545"/>
      <c r="I38" s="627"/>
      <c r="J38" s="272" t="s">
        <v>278</v>
      </c>
      <c r="K38" s="272" t="s">
        <v>127</v>
      </c>
      <c r="L38" s="228"/>
      <c r="M38" s="333">
        <v>19864</v>
      </c>
      <c r="N38" s="326">
        <v>20904</v>
      </c>
    </row>
    <row r="39" spans="1:14" ht="149.25" customHeight="1" thickBot="1">
      <c r="A39" s="546"/>
      <c r="B39" s="574" t="s">
        <v>128</v>
      </c>
      <c r="C39" s="576"/>
      <c r="D39" s="229"/>
      <c r="E39" s="336">
        <v>4400</v>
      </c>
      <c r="F39" s="329">
        <v>4600</v>
      </c>
      <c r="H39" s="661"/>
      <c r="I39" s="629"/>
      <c r="J39" s="591" t="s">
        <v>128</v>
      </c>
      <c r="K39" s="591"/>
      <c r="L39" s="229"/>
      <c r="M39" s="334">
        <v>5000</v>
      </c>
      <c r="N39" s="327">
        <v>5200</v>
      </c>
    </row>
    <row r="40" spans="1:14" ht="18.75" customHeight="1">
      <c r="A40" s="230"/>
      <c r="B40" s="231"/>
      <c r="C40" s="231"/>
      <c r="D40" s="232"/>
      <c r="E40" s="233"/>
      <c r="F40" s="234"/>
      <c r="G40" s="188"/>
      <c r="H40" s="188"/>
      <c r="I40" s="235"/>
      <c r="J40" s="236"/>
      <c r="K40" s="236"/>
      <c r="L40" s="237"/>
      <c r="M40" s="233"/>
      <c r="N40" s="234"/>
    </row>
    <row r="41" spans="1:6" ht="17.25" customHeight="1" thickBot="1">
      <c r="A41" s="592"/>
      <c r="B41" s="593"/>
      <c r="C41" s="593"/>
      <c r="D41" s="593"/>
      <c r="E41" s="593"/>
      <c r="F41" s="593"/>
    </row>
    <row r="42" spans="1:14" ht="23.25" customHeight="1">
      <c r="A42" s="577" t="s">
        <v>133</v>
      </c>
      <c r="B42" s="578"/>
      <c r="C42" s="578"/>
      <c r="D42" s="578"/>
      <c r="E42" s="578"/>
      <c r="F42" s="579"/>
      <c r="G42" s="142"/>
      <c r="H42" s="142"/>
      <c r="I42" s="580" t="s">
        <v>139</v>
      </c>
      <c r="J42" s="581"/>
      <c r="K42" s="581"/>
      <c r="L42" s="581"/>
      <c r="M42" s="581"/>
      <c r="N42" s="582"/>
    </row>
    <row r="43" spans="1:14" ht="94.5" customHeight="1">
      <c r="A43" s="274" t="s">
        <v>74</v>
      </c>
      <c r="B43" s="97" t="s">
        <v>75</v>
      </c>
      <c r="C43" s="97" t="s">
        <v>76</v>
      </c>
      <c r="D43" s="238" t="s">
        <v>91</v>
      </c>
      <c r="E43" s="221" t="s">
        <v>124</v>
      </c>
      <c r="F43" s="225" t="s">
        <v>125</v>
      </c>
      <c r="I43" s="274" t="s">
        <v>74</v>
      </c>
      <c r="J43" s="277" t="s">
        <v>75</v>
      </c>
      <c r="K43" s="277" t="s">
        <v>76</v>
      </c>
      <c r="L43" s="256" t="s">
        <v>91</v>
      </c>
      <c r="M43" s="256" t="s">
        <v>124</v>
      </c>
      <c r="N43" s="225" t="s">
        <v>125</v>
      </c>
    </row>
    <row r="44" spans="1:14" ht="120" customHeight="1">
      <c r="A44" s="545" t="s">
        <v>280</v>
      </c>
      <c r="B44" s="272" t="s">
        <v>277</v>
      </c>
      <c r="C44" s="272" t="s">
        <v>126</v>
      </c>
      <c r="D44" s="338">
        <v>8800</v>
      </c>
      <c r="E44" s="339">
        <v>12896</v>
      </c>
      <c r="F44" s="330">
        <v>14560</v>
      </c>
      <c r="I44" s="545" t="s">
        <v>304</v>
      </c>
      <c r="J44" s="289" t="s">
        <v>302</v>
      </c>
      <c r="K44" s="289" t="s">
        <v>126</v>
      </c>
      <c r="L44" s="342">
        <v>9300</v>
      </c>
      <c r="M44" s="342">
        <v>14456</v>
      </c>
      <c r="N44" s="328">
        <v>15080</v>
      </c>
    </row>
    <row r="45" spans="1:14" ht="113.25" customHeight="1">
      <c r="A45" s="545"/>
      <c r="B45" s="272" t="s">
        <v>278</v>
      </c>
      <c r="C45" s="272" t="s">
        <v>127</v>
      </c>
      <c r="D45" s="338">
        <v>11300</v>
      </c>
      <c r="E45" s="339">
        <v>16328</v>
      </c>
      <c r="F45" s="330">
        <v>18616</v>
      </c>
      <c r="I45" s="545"/>
      <c r="J45" s="289" t="s">
        <v>303</v>
      </c>
      <c r="K45" s="289" t="s">
        <v>127</v>
      </c>
      <c r="L45" s="342">
        <v>12500</v>
      </c>
      <c r="M45" s="342">
        <v>19032</v>
      </c>
      <c r="N45" s="328">
        <v>19864</v>
      </c>
    </row>
    <row r="46" spans="1:14" ht="219" customHeight="1" thickBot="1">
      <c r="A46" s="546"/>
      <c r="B46" s="574" t="s">
        <v>134</v>
      </c>
      <c r="C46" s="576"/>
      <c r="D46" s="340">
        <v>3000</v>
      </c>
      <c r="E46" s="341">
        <v>4300</v>
      </c>
      <c r="F46" s="331">
        <v>4900</v>
      </c>
      <c r="I46" s="546"/>
      <c r="J46" s="583" t="s">
        <v>134</v>
      </c>
      <c r="K46" s="584"/>
      <c r="L46" s="343">
        <v>3200</v>
      </c>
      <c r="M46" s="344">
        <v>4400</v>
      </c>
      <c r="N46" s="329">
        <v>4600</v>
      </c>
    </row>
    <row r="47" spans="1:6" ht="24" customHeight="1" thickBot="1">
      <c r="A47" s="556"/>
      <c r="B47" s="557"/>
      <c r="C47" s="557"/>
      <c r="D47" s="557"/>
      <c r="E47" s="557"/>
      <c r="F47" s="557"/>
    </row>
    <row r="48" spans="1:14" s="188" customFormat="1" ht="34.5" customHeight="1" thickBot="1">
      <c r="A48" s="558" t="s">
        <v>185</v>
      </c>
      <c r="B48" s="559"/>
      <c r="C48" s="559"/>
      <c r="D48" s="559"/>
      <c r="E48" s="559"/>
      <c r="F48" s="560"/>
      <c r="I48" s="561" t="s">
        <v>131</v>
      </c>
      <c r="J48" s="562"/>
      <c r="K48" s="562"/>
      <c r="L48" s="562"/>
      <c r="M48" s="562"/>
      <c r="N48" s="563"/>
    </row>
    <row r="49" spans="1:14" s="188" customFormat="1" ht="92.25" customHeight="1" thickBot="1">
      <c r="A49" s="274" t="s">
        <v>74</v>
      </c>
      <c r="B49" s="277" t="s">
        <v>75</v>
      </c>
      <c r="C49" s="277" t="s">
        <v>76</v>
      </c>
      <c r="D49" s="256" t="s">
        <v>91</v>
      </c>
      <c r="E49" s="256" t="s">
        <v>124</v>
      </c>
      <c r="F49" s="278" t="s">
        <v>125</v>
      </c>
      <c r="I49" s="291" t="s">
        <v>96</v>
      </c>
      <c r="J49" s="292" t="s">
        <v>306</v>
      </c>
      <c r="K49" s="564" t="s">
        <v>141</v>
      </c>
      <c r="L49" s="565"/>
      <c r="M49" s="240" t="s">
        <v>234</v>
      </c>
      <c r="N49" s="269" t="s">
        <v>240</v>
      </c>
    </row>
    <row r="50" spans="1:14" s="188" customFormat="1" ht="154.5" customHeight="1" thickBot="1">
      <c r="A50" s="569" t="s">
        <v>305</v>
      </c>
      <c r="B50" s="275" t="s">
        <v>186</v>
      </c>
      <c r="C50" s="272" t="s">
        <v>239</v>
      </c>
      <c r="D50" s="335">
        <v>12350</v>
      </c>
      <c r="E50" s="335">
        <v>17576</v>
      </c>
      <c r="F50" s="328">
        <v>18096</v>
      </c>
      <c r="I50" s="293" t="s">
        <v>96</v>
      </c>
      <c r="J50" s="294" t="s">
        <v>307</v>
      </c>
      <c r="K50" s="512"/>
      <c r="L50" s="566"/>
      <c r="M50" s="240" t="s">
        <v>235</v>
      </c>
      <c r="N50" s="269" t="s">
        <v>237</v>
      </c>
    </row>
    <row r="51" spans="1:14" s="188" customFormat="1" ht="219.75" customHeight="1" thickBot="1">
      <c r="A51" s="570"/>
      <c r="B51" s="290" t="s">
        <v>187</v>
      </c>
      <c r="C51" s="273" t="s">
        <v>239</v>
      </c>
      <c r="D51" s="336">
        <v>4589</v>
      </c>
      <c r="E51" s="336">
        <v>24117</v>
      </c>
      <c r="F51" s="337">
        <v>24637</v>
      </c>
      <c r="I51" s="295" t="s">
        <v>96</v>
      </c>
      <c r="J51" s="296" t="s">
        <v>308</v>
      </c>
      <c r="K51" s="567"/>
      <c r="L51" s="568"/>
      <c r="M51" s="241" t="s">
        <v>236</v>
      </c>
      <c r="N51" s="270" t="s">
        <v>238</v>
      </c>
    </row>
    <row r="52" spans="1:14" s="188" customFormat="1" ht="47.25" customHeight="1" thickBot="1">
      <c r="A52" s="263"/>
      <c r="B52" s="264"/>
      <c r="C52" s="257"/>
      <c r="D52" s="259"/>
      <c r="E52" s="259"/>
      <c r="F52" s="259"/>
      <c r="G52" s="258"/>
      <c r="H52" s="258"/>
      <c r="I52" s="260"/>
      <c r="J52" s="261"/>
      <c r="K52" s="262"/>
      <c r="L52" s="262"/>
      <c r="M52" s="259"/>
      <c r="N52" s="259"/>
    </row>
    <row r="53" spans="1:14" s="188" customFormat="1" ht="47.25" customHeight="1" thickBot="1">
      <c r="A53" s="542" t="s">
        <v>256</v>
      </c>
      <c r="B53" s="543"/>
      <c r="C53" s="543"/>
      <c r="D53" s="543"/>
      <c r="E53" s="543"/>
      <c r="F53" s="544"/>
      <c r="G53" s="332"/>
      <c r="H53" s="332"/>
      <c r="I53" s="542" t="s">
        <v>259</v>
      </c>
      <c r="J53" s="543"/>
      <c r="K53" s="543"/>
      <c r="L53" s="543"/>
      <c r="M53" s="543"/>
      <c r="N53" s="544"/>
    </row>
    <row r="54" spans="1:14" s="188" customFormat="1" ht="47.25" customHeight="1">
      <c r="A54" s="279" t="s">
        <v>74</v>
      </c>
      <c r="B54" s="280" t="s">
        <v>75</v>
      </c>
      <c r="C54" s="555" t="s">
        <v>76</v>
      </c>
      <c r="D54" s="523"/>
      <c r="E54" s="281" t="s">
        <v>331</v>
      </c>
      <c r="F54" s="282" t="s">
        <v>125</v>
      </c>
      <c r="G54" s="267"/>
      <c r="H54" s="267"/>
      <c r="I54" s="279" t="s">
        <v>74</v>
      </c>
      <c r="J54" s="280" t="s">
        <v>75</v>
      </c>
      <c r="K54" s="555" t="s">
        <v>76</v>
      </c>
      <c r="L54" s="523"/>
      <c r="M54" s="281" t="s">
        <v>331</v>
      </c>
      <c r="N54" s="283" t="s">
        <v>125</v>
      </c>
    </row>
    <row r="55" spans="1:14" s="188" customFormat="1" ht="71.25" customHeight="1">
      <c r="A55" s="545" t="s">
        <v>257</v>
      </c>
      <c r="B55" s="272" t="s">
        <v>311</v>
      </c>
      <c r="C55" s="547" t="s">
        <v>126</v>
      </c>
      <c r="D55" s="539"/>
      <c r="E55" s="416">
        <v>12500</v>
      </c>
      <c r="F55" s="414">
        <v>15808</v>
      </c>
      <c r="G55" s="267"/>
      <c r="H55" s="267"/>
      <c r="I55" s="545" t="s">
        <v>313</v>
      </c>
      <c r="J55" s="272" t="s">
        <v>311</v>
      </c>
      <c r="K55" s="547" t="s">
        <v>126</v>
      </c>
      <c r="L55" s="539"/>
      <c r="M55" s="417">
        <v>13500</v>
      </c>
      <c r="N55" s="414">
        <v>17056</v>
      </c>
    </row>
    <row r="56" spans="1:14" s="188" customFormat="1" ht="67.5" customHeight="1">
      <c r="A56" s="545"/>
      <c r="B56" s="272" t="s">
        <v>312</v>
      </c>
      <c r="C56" s="547" t="s">
        <v>127</v>
      </c>
      <c r="D56" s="539"/>
      <c r="E56" s="416">
        <v>15990</v>
      </c>
      <c r="F56" s="414">
        <v>19656</v>
      </c>
      <c r="G56" s="267"/>
      <c r="H56" s="267"/>
      <c r="I56" s="545"/>
      <c r="J56" s="272" t="s">
        <v>312</v>
      </c>
      <c r="K56" s="547" t="s">
        <v>127</v>
      </c>
      <c r="L56" s="539"/>
      <c r="M56" s="417">
        <v>16990</v>
      </c>
      <c r="N56" s="414">
        <v>20904</v>
      </c>
    </row>
    <row r="57" spans="1:14" s="188" customFormat="1" ht="103.5" customHeight="1" thickBot="1">
      <c r="A57" s="546"/>
      <c r="B57" s="574" t="s">
        <v>258</v>
      </c>
      <c r="C57" s="575"/>
      <c r="D57" s="576"/>
      <c r="E57" s="271"/>
      <c r="F57" s="415">
        <v>4600</v>
      </c>
      <c r="G57" s="267"/>
      <c r="H57" s="267"/>
      <c r="I57" s="546"/>
      <c r="J57" s="574" t="s">
        <v>258</v>
      </c>
      <c r="K57" s="575"/>
      <c r="L57" s="576"/>
      <c r="M57" s="271"/>
      <c r="N57" s="415">
        <v>5200</v>
      </c>
    </row>
    <row r="58" spans="1:11" s="188" customFormat="1" ht="27" customHeight="1" thickBot="1">
      <c r="A58" s="571"/>
      <c r="B58" s="572"/>
      <c r="C58" s="572"/>
      <c r="D58" s="572"/>
      <c r="E58" s="573"/>
      <c r="F58" s="573"/>
      <c r="I58" s="265"/>
      <c r="J58" s="266"/>
      <c r="K58" s="190"/>
    </row>
    <row r="59" spans="1:6" s="188" customFormat="1" ht="45" customHeight="1">
      <c r="A59" s="548" t="s">
        <v>101</v>
      </c>
      <c r="B59" s="549"/>
      <c r="C59" s="549"/>
      <c r="D59" s="550"/>
      <c r="E59" s="242"/>
      <c r="F59" s="129"/>
    </row>
    <row r="60" spans="1:6" ht="45" customHeight="1">
      <c r="A60" s="551" t="s">
        <v>102</v>
      </c>
      <c r="B60" s="553" t="s">
        <v>100</v>
      </c>
      <c r="C60" s="554"/>
      <c r="D60" s="268">
        <v>11500</v>
      </c>
      <c r="E60" s="187"/>
      <c r="F60" s="129"/>
    </row>
    <row r="61" spans="1:6" ht="45" customHeight="1">
      <c r="A61" s="552"/>
      <c r="B61" s="553" t="s">
        <v>103</v>
      </c>
      <c r="C61" s="554"/>
      <c r="D61" s="268">
        <v>12999</v>
      </c>
      <c r="E61" s="187"/>
      <c r="F61" s="129"/>
    </row>
    <row r="62" spans="1:6" ht="22.5" customHeight="1" thickBot="1">
      <c r="A62" s="643"/>
      <c r="B62" s="447"/>
      <c r="C62" s="447"/>
      <c r="D62" s="447"/>
      <c r="E62" s="447"/>
      <c r="F62" s="447"/>
    </row>
    <row r="63" spans="1:6" ht="26.25" customHeight="1">
      <c r="A63" s="631" t="s">
        <v>178</v>
      </c>
      <c r="B63" s="632"/>
      <c r="C63" s="632"/>
      <c r="D63" s="632"/>
      <c r="E63" s="632"/>
      <c r="F63" s="633"/>
    </row>
    <row r="64" spans="1:6" ht="46.5" customHeight="1">
      <c r="A64" s="535" t="s">
        <v>16</v>
      </c>
      <c r="B64" s="536"/>
      <c r="C64" s="284" t="s">
        <v>175</v>
      </c>
      <c r="D64" s="537" t="s">
        <v>166</v>
      </c>
      <c r="E64" s="537"/>
      <c r="F64" s="287" t="s">
        <v>167</v>
      </c>
    </row>
    <row r="65" spans="1:6" ht="39" customHeight="1">
      <c r="A65" s="538" t="s">
        <v>190</v>
      </c>
      <c r="B65" s="539"/>
      <c r="C65" s="297" t="s">
        <v>188</v>
      </c>
      <c r="D65" s="540">
        <v>330</v>
      </c>
      <c r="E65" s="541"/>
      <c r="F65" s="284"/>
    </row>
    <row r="66" spans="1:6" ht="46.5" customHeight="1">
      <c r="A66" s="538" t="s">
        <v>191</v>
      </c>
      <c r="B66" s="539"/>
      <c r="C66" s="297" t="s">
        <v>189</v>
      </c>
      <c r="D66" s="540">
        <v>450</v>
      </c>
      <c r="E66" s="541"/>
      <c r="F66" s="284"/>
    </row>
    <row r="67" spans="1:6" ht="46.5" customHeight="1">
      <c r="A67" s="500" t="s">
        <v>176</v>
      </c>
      <c r="B67" s="526"/>
      <c r="C67" s="504" t="s">
        <v>168</v>
      </c>
      <c r="D67" s="524">
        <v>1000</v>
      </c>
      <c r="E67" s="529"/>
      <c r="F67" s="532">
        <v>400</v>
      </c>
    </row>
    <row r="68" spans="1:6" ht="15.75" customHeight="1" hidden="1">
      <c r="A68" s="527"/>
      <c r="B68" s="528"/>
      <c r="C68" s="505"/>
      <c r="D68" s="530"/>
      <c r="E68" s="531"/>
      <c r="F68" s="532"/>
    </row>
    <row r="69" spans="1:6" ht="21.75" customHeight="1">
      <c r="A69" s="500" t="s">
        <v>177</v>
      </c>
      <c r="B69" s="526"/>
      <c r="C69" s="504" t="s">
        <v>168</v>
      </c>
      <c r="D69" s="524">
        <v>1000</v>
      </c>
      <c r="E69" s="529"/>
      <c r="F69" s="533">
        <v>400</v>
      </c>
    </row>
    <row r="70" spans="1:6" ht="17.25" customHeight="1">
      <c r="A70" s="527"/>
      <c r="B70" s="528"/>
      <c r="C70" s="505"/>
      <c r="D70" s="530"/>
      <c r="E70" s="531"/>
      <c r="F70" s="534"/>
    </row>
    <row r="71" spans="1:6" ht="65.25" customHeight="1">
      <c r="A71" s="500" t="s">
        <v>169</v>
      </c>
      <c r="B71" s="501"/>
      <c r="C71" s="298" t="s">
        <v>314</v>
      </c>
      <c r="D71" s="524">
        <v>2000</v>
      </c>
      <c r="E71" s="525"/>
      <c r="F71" s="285">
        <v>400</v>
      </c>
    </row>
    <row r="72" spans="1:6" ht="32.25" customHeight="1">
      <c r="A72" s="500" t="s">
        <v>179</v>
      </c>
      <c r="B72" s="501"/>
      <c r="C72" s="299" t="s">
        <v>183</v>
      </c>
      <c r="D72" s="518">
        <v>1000</v>
      </c>
      <c r="E72" s="519"/>
      <c r="F72" s="286">
        <v>300</v>
      </c>
    </row>
    <row r="73" spans="1:6" ht="64.5" customHeight="1">
      <c r="A73" s="500" t="s">
        <v>180</v>
      </c>
      <c r="B73" s="501"/>
      <c r="C73" s="299" t="s">
        <v>184</v>
      </c>
      <c r="D73" s="518">
        <v>2500</v>
      </c>
      <c r="E73" s="519"/>
      <c r="F73" s="286">
        <v>400</v>
      </c>
    </row>
    <row r="74" spans="1:6" ht="52.5" customHeight="1">
      <c r="A74" s="500" t="s">
        <v>181</v>
      </c>
      <c r="B74" s="501"/>
      <c r="C74" s="299" t="s">
        <v>182</v>
      </c>
      <c r="D74" s="518">
        <v>20</v>
      </c>
      <c r="E74" s="519"/>
      <c r="F74" s="286"/>
    </row>
    <row r="75" spans="1:6" ht="43.5" customHeight="1">
      <c r="A75" s="500" t="s">
        <v>241</v>
      </c>
      <c r="B75" s="501"/>
      <c r="C75" s="297" t="s">
        <v>170</v>
      </c>
      <c r="D75" s="520">
        <v>2800</v>
      </c>
      <c r="E75" s="521"/>
      <c r="F75" s="287">
        <v>800</v>
      </c>
    </row>
    <row r="76" spans="1:6" ht="71.25" customHeight="1">
      <c r="A76" s="500" t="s">
        <v>242</v>
      </c>
      <c r="B76" s="501"/>
      <c r="C76" s="504" t="s">
        <v>171</v>
      </c>
      <c r="D76" s="506">
        <v>2800</v>
      </c>
      <c r="E76" s="522"/>
      <c r="F76" s="499" t="s">
        <v>172</v>
      </c>
    </row>
    <row r="77" spans="1:6" ht="15" hidden="1">
      <c r="A77" s="502"/>
      <c r="B77" s="503"/>
      <c r="C77" s="505"/>
      <c r="D77" s="508"/>
      <c r="E77" s="523"/>
      <c r="F77" s="499"/>
    </row>
    <row r="78" spans="1:6" ht="66.75" customHeight="1">
      <c r="A78" s="500" t="s">
        <v>243</v>
      </c>
      <c r="B78" s="501"/>
      <c r="C78" s="504" t="s">
        <v>173</v>
      </c>
      <c r="D78" s="506">
        <v>3300</v>
      </c>
      <c r="E78" s="507"/>
      <c r="F78" s="510">
        <v>1200</v>
      </c>
    </row>
    <row r="79" spans="1:6" ht="15" hidden="1">
      <c r="A79" s="502"/>
      <c r="B79" s="503"/>
      <c r="C79" s="505"/>
      <c r="D79" s="508"/>
      <c r="E79" s="509"/>
      <c r="F79" s="511"/>
    </row>
    <row r="80" spans="1:6" ht="48" customHeight="1">
      <c r="A80" s="500" t="s">
        <v>244</v>
      </c>
      <c r="B80" s="501"/>
      <c r="C80" s="504" t="s">
        <v>174</v>
      </c>
      <c r="D80" s="506">
        <v>4000</v>
      </c>
      <c r="E80" s="507"/>
      <c r="F80" s="510">
        <v>1400</v>
      </c>
    </row>
    <row r="81" spans="1:6" ht="21" customHeight="1">
      <c r="A81" s="512"/>
      <c r="B81" s="513"/>
      <c r="C81" s="514"/>
      <c r="D81" s="515"/>
      <c r="E81" s="516"/>
      <c r="F81" s="517"/>
    </row>
    <row r="82" spans="1:6" ht="242.25" customHeight="1" thickBot="1">
      <c r="A82" s="498" t="s">
        <v>231</v>
      </c>
      <c r="B82" s="497"/>
      <c r="C82" s="495" t="s">
        <v>315</v>
      </c>
      <c r="D82" s="496"/>
      <c r="E82" s="497"/>
      <c r="F82" s="288" t="s">
        <v>232</v>
      </c>
    </row>
    <row r="83" ht="24" customHeight="1"/>
    <row r="84" ht="32.25" customHeight="1"/>
    <row r="85" ht="76.5" customHeight="1"/>
    <row r="86" ht="72" customHeight="1"/>
    <row r="87" ht="95.25" customHeight="1"/>
    <row r="88" ht="96.75" customHeight="1"/>
    <row r="89" s="188" customFormat="1" ht="24.75" customHeight="1"/>
    <row r="90" s="188" customFormat="1" ht="34.5" customHeight="1"/>
    <row r="91" s="188" customFormat="1" ht="57.75" customHeight="1"/>
    <row r="92" s="188" customFormat="1" ht="154.5" customHeight="1"/>
    <row r="93" s="188" customFormat="1" ht="146.25" customHeight="1">
      <c r="C93" s="190"/>
    </row>
    <row r="94" s="188" customFormat="1" ht="27" customHeight="1">
      <c r="C94" s="190"/>
    </row>
    <row r="95" ht="45" customHeight="1"/>
    <row r="96" ht="45" customHeight="1"/>
    <row r="97" ht="45" customHeight="1"/>
    <row r="98" s="188" customFormat="1" ht="45" customHeight="1"/>
    <row r="99" s="188" customFormat="1" ht="45" customHeight="1"/>
    <row r="100" s="188" customFormat="1" ht="101.25" customHeight="1"/>
    <row r="101" s="188" customFormat="1" ht="22.5" customHeight="1"/>
    <row r="102" s="188" customFormat="1" ht="45" customHeight="1"/>
    <row r="103" ht="45" customHeight="1"/>
    <row r="104" ht="45" customHeight="1"/>
    <row r="105" ht="45" customHeight="1"/>
    <row r="106" ht="22.5" customHeight="1"/>
    <row r="107" ht="26.25" customHeight="1"/>
    <row r="108" ht="39" customHeight="1"/>
    <row r="109" ht="39" customHeight="1"/>
    <row r="110" ht="39" customHeight="1"/>
    <row r="111" ht="34.5" customHeight="1"/>
    <row r="112" ht="15.75" customHeight="1" hidden="1" thickBot="1"/>
    <row r="113" ht="21.75" customHeight="1"/>
    <row r="114" ht="15.75" customHeight="1"/>
    <row r="115" ht="65.25" customHeight="1"/>
    <row r="116" ht="65.25" customHeight="1"/>
    <row r="117" ht="65.25" customHeight="1"/>
    <row r="118" ht="65.25" customHeight="1"/>
    <row r="119" ht="56.25" customHeight="1"/>
    <row r="120" ht="53.25" customHeight="1"/>
    <row r="121" ht="15" customHeight="1" hidden="1"/>
    <row r="122" ht="50.25" customHeight="1"/>
    <row r="123" ht="15" customHeight="1" hidden="1"/>
    <row r="124" ht="48" customHeight="1"/>
    <row r="125" ht="6" customHeight="1"/>
    <row r="130" ht="207.75" customHeight="1"/>
  </sheetData>
  <sheetProtection/>
  <mergeCells count="133">
    <mergeCell ref="J57:L57"/>
    <mergeCell ref="A53:F53"/>
    <mergeCell ref="J31:J32"/>
    <mergeCell ref="K31:K32"/>
    <mergeCell ref="H27:N27"/>
    <mergeCell ref="H28:I28"/>
    <mergeCell ref="H29:I32"/>
    <mergeCell ref="H37:I39"/>
    <mergeCell ref="H36:I36"/>
    <mergeCell ref="A34:F34"/>
    <mergeCell ref="A62:F62"/>
    <mergeCell ref="K29:K30"/>
    <mergeCell ref="L29:L30"/>
    <mergeCell ref="M29:M30"/>
    <mergeCell ref="N29:N30"/>
    <mergeCell ref="A8:G8"/>
    <mergeCell ref="I9:O9"/>
    <mergeCell ref="L10:M10"/>
    <mergeCell ref="I11:K11"/>
    <mergeCell ref="L11:M11"/>
    <mergeCell ref="A63:F63"/>
    <mergeCell ref="D25:E25"/>
    <mergeCell ref="A26:G26"/>
    <mergeCell ref="A27:F27"/>
    <mergeCell ref="A37:A39"/>
    <mergeCell ref="A9:F9"/>
    <mergeCell ref="D19:E19"/>
    <mergeCell ref="D20:E20"/>
    <mergeCell ref="F20:G20"/>
    <mergeCell ref="A11:A15"/>
    <mergeCell ref="A1:G1"/>
    <mergeCell ref="I1:O1"/>
    <mergeCell ref="K2:M2"/>
    <mergeCell ref="A3:A7"/>
    <mergeCell ref="I3:I7"/>
    <mergeCell ref="K3:M3"/>
    <mergeCell ref="K4:M4"/>
    <mergeCell ref="K5:M5"/>
    <mergeCell ref="K6:M6"/>
    <mergeCell ref="K7:M7"/>
    <mergeCell ref="N11:O11"/>
    <mergeCell ref="I12:I16"/>
    <mergeCell ref="L12:M12"/>
    <mergeCell ref="L13:M13"/>
    <mergeCell ref="L14:M14"/>
    <mergeCell ref="L15:M15"/>
    <mergeCell ref="A16:G16"/>
    <mergeCell ref="L16:M16"/>
    <mergeCell ref="A17:G17"/>
    <mergeCell ref="A18:G18"/>
    <mergeCell ref="I18:O18"/>
    <mergeCell ref="I20:I24"/>
    <mergeCell ref="L20:M24"/>
    <mergeCell ref="A21:A25"/>
    <mergeCell ref="D21:E21"/>
    <mergeCell ref="D22:E22"/>
    <mergeCell ref="D23:E23"/>
    <mergeCell ref="D24:E24"/>
    <mergeCell ref="L31:L32"/>
    <mergeCell ref="M31:M32"/>
    <mergeCell ref="N31:N32"/>
    <mergeCell ref="B33:C33"/>
    <mergeCell ref="A35:F35"/>
    <mergeCell ref="A29:A33"/>
    <mergeCell ref="J29:J30"/>
    <mergeCell ref="B39:C39"/>
    <mergeCell ref="J39:K39"/>
    <mergeCell ref="A41:F41"/>
    <mergeCell ref="H35:N35"/>
    <mergeCell ref="A42:F42"/>
    <mergeCell ref="I42:N42"/>
    <mergeCell ref="A44:A46"/>
    <mergeCell ref="I44:I46"/>
    <mergeCell ref="B46:C46"/>
    <mergeCell ref="J46:K46"/>
    <mergeCell ref="A47:F47"/>
    <mergeCell ref="A48:F48"/>
    <mergeCell ref="I48:N48"/>
    <mergeCell ref="K49:L51"/>
    <mergeCell ref="A50:A51"/>
    <mergeCell ref="A58:F58"/>
    <mergeCell ref="C55:D55"/>
    <mergeCell ref="C56:D56"/>
    <mergeCell ref="B57:D57"/>
    <mergeCell ref="K54:L54"/>
    <mergeCell ref="I53:N53"/>
    <mergeCell ref="I55:I57"/>
    <mergeCell ref="K55:L55"/>
    <mergeCell ref="A59:D59"/>
    <mergeCell ref="A60:A61"/>
    <mergeCell ref="B60:C60"/>
    <mergeCell ref="B61:C61"/>
    <mergeCell ref="C54:D54"/>
    <mergeCell ref="A55:A57"/>
    <mergeCell ref="K56:L56"/>
    <mergeCell ref="A64:B64"/>
    <mergeCell ref="D64:E64"/>
    <mergeCell ref="A65:B65"/>
    <mergeCell ref="D65:E65"/>
    <mergeCell ref="A66:B66"/>
    <mergeCell ref="D66:E66"/>
    <mergeCell ref="A67:B68"/>
    <mergeCell ref="C67:C68"/>
    <mergeCell ref="D67:E68"/>
    <mergeCell ref="F67:F68"/>
    <mergeCell ref="A69:B70"/>
    <mergeCell ref="C69:C70"/>
    <mergeCell ref="D69:E70"/>
    <mergeCell ref="F69:F70"/>
    <mergeCell ref="A71:B71"/>
    <mergeCell ref="D71:E71"/>
    <mergeCell ref="A72:B72"/>
    <mergeCell ref="D72:E72"/>
    <mergeCell ref="A73:B73"/>
    <mergeCell ref="D73:E73"/>
    <mergeCell ref="F80:F81"/>
    <mergeCell ref="A74:B74"/>
    <mergeCell ref="D74:E74"/>
    <mergeCell ref="A75:B75"/>
    <mergeCell ref="D75:E75"/>
    <mergeCell ref="A76:B77"/>
    <mergeCell ref="C76:C77"/>
    <mergeCell ref="D76:E77"/>
    <mergeCell ref="C82:E82"/>
    <mergeCell ref="A82:B82"/>
    <mergeCell ref="F76:F77"/>
    <mergeCell ref="A78:B79"/>
    <mergeCell ref="C78:C79"/>
    <mergeCell ref="D78:E79"/>
    <mergeCell ref="F78:F79"/>
    <mergeCell ref="A80:B81"/>
    <mergeCell ref="C80:C81"/>
    <mergeCell ref="D80:E8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30" r:id="rId2"/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D16"/>
  <sheetViews>
    <sheetView zoomScalePageLayoutView="0" workbookViewId="0" topLeftCell="A11">
      <selection activeCell="F13" sqref="F13"/>
    </sheetView>
  </sheetViews>
  <sheetFormatPr defaultColWidth="9.140625" defaultRowHeight="15"/>
  <cols>
    <col min="1" max="1" width="18.7109375" style="0" bestFit="1" customWidth="1"/>
    <col min="2" max="2" width="15.8515625" style="0" customWidth="1"/>
    <col min="3" max="3" width="45.00390625" style="0" customWidth="1"/>
    <col min="4" max="4" width="36.7109375" style="0" customWidth="1"/>
  </cols>
  <sheetData>
    <row r="1" spans="1:4" ht="28.5">
      <c r="A1" s="663" t="s">
        <v>73</v>
      </c>
      <c r="B1" s="664"/>
      <c r="C1" s="664"/>
      <c r="D1" s="665"/>
    </row>
    <row r="2" spans="1:4" ht="49.5" customHeight="1">
      <c r="A2" s="95" t="s">
        <v>74</v>
      </c>
      <c r="B2" s="95" t="s">
        <v>75</v>
      </c>
      <c r="C2" s="97" t="s">
        <v>135</v>
      </c>
      <c r="D2" s="130" t="s">
        <v>136</v>
      </c>
    </row>
    <row r="3" spans="1:4" ht="49.5" customHeight="1">
      <c r="A3" s="666" t="s">
        <v>117</v>
      </c>
      <c r="B3" s="131" t="s">
        <v>118</v>
      </c>
      <c r="C3" s="551" t="s">
        <v>137</v>
      </c>
      <c r="D3" s="132">
        <v>22850</v>
      </c>
    </row>
    <row r="4" spans="1:4" ht="49.5" customHeight="1">
      <c r="A4" s="667"/>
      <c r="B4" s="131" t="s">
        <v>119</v>
      </c>
      <c r="C4" s="669"/>
      <c r="D4" s="132">
        <v>27600</v>
      </c>
    </row>
    <row r="5" spans="1:4" ht="49.5" customHeight="1">
      <c r="A5" s="667"/>
      <c r="B5" s="131" t="s">
        <v>120</v>
      </c>
      <c r="C5" s="669"/>
      <c r="D5" s="132">
        <v>32050</v>
      </c>
    </row>
    <row r="6" spans="1:4" ht="49.5" customHeight="1">
      <c r="A6" s="667"/>
      <c r="B6" s="131" t="s">
        <v>121</v>
      </c>
      <c r="C6" s="669"/>
      <c r="D6" s="132">
        <v>36400</v>
      </c>
    </row>
    <row r="7" spans="1:4" ht="49.5" customHeight="1">
      <c r="A7" s="668"/>
      <c r="B7" s="131" t="s">
        <v>122</v>
      </c>
      <c r="C7" s="552"/>
      <c r="D7" s="132">
        <v>41050</v>
      </c>
    </row>
    <row r="8" ht="15" customHeight="1">
      <c r="C8" t="s">
        <v>138</v>
      </c>
    </row>
    <row r="9" spans="1:4" ht="33.75" customHeight="1">
      <c r="A9" s="663" t="s">
        <v>89</v>
      </c>
      <c r="B9" s="664"/>
      <c r="C9" s="664"/>
      <c r="D9" s="665"/>
    </row>
    <row r="10" spans="1:4" ht="49.5" customHeight="1">
      <c r="A10" s="95" t="s">
        <v>74</v>
      </c>
      <c r="B10" s="95" t="s">
        <v>75</v>
      </c>
      <c r="C10" s="97" t="s">
        <v>135</v>
      </c>
      <c r="D10" s="130" t="s">
        <v>136</v>
      </c>
    </row>
    <row r="11" spans="1:4" ht="49.5" customHeight="1">
      <c r="A11" s="666" t="s">
        <v>104</v>
      </c>
      <c r="B11" s="131" t="s">
        <v>79</v>
      </c>
      <c r="C11" s="551" t="s">
        <v>137</v>
      </c>
      <c r="D11" s="133">
        <v>24850</v>
      </c>
    </row>
    <row r="12" spans="1:4" ht="49.5" customHeight="1">
      <c r="A12" s="667"/>
      <c r="B12" s="131" t="s">
        <v>81</v>
      </c>
      <c r="C12" s="669"/>
      <c r="D12" s="133">
        <v>28900</v>
      </c>
    </row>
    <row r="13" spans="1:4" ht="49.5" customHeight="1">
      <c r="A13" s="667"/>
      <c r="B13" s="131" t="s">
        <v>83</v>
      </c>
      <c r="C13" s="669"/>
      <c r="D13" s="133">
        <v>34250</v>
      </c>
    </row>
    <row r="14" spans="1:4" ht="49.5" customHeight="1">
      <c r="A14" s="667"/>
      <c r="B14" s="131" t="s">
        <v>85</v>
      </c>
      <c r="C14" s="669"/>
      <c r="D14" s="133">
        <v>38500</v>
      </c>
    </row>
    <row r="15" spans="1:4" ht="49.5" customHeight="1">
      <c r="A15" s="668"/>
      <c r="B15" s="131" t="s">
        <v>87</v>
      </c>
      <c r="C15" s="552"/>
      <c r="D15" s="133">
        <v>42150</v>
      </c>
    </row>
    <row r="16" ht="15">
      <c r="C16" t="s">
        <v>138</v>
      </c>
    </row>
  </sheetData>
  <sheetProtection/>
  <mergeCells count="6">
    <mergeCell ref="A1:D1"/>
    <mergeCell ref="A3:A7"/>
    <mergeCell ref="C3:C7"/>
    <mergeCell ref="A9:D9"/>
    <mergeCell ref="A11:A15"/>
    <mergeCell ref="C11:C15"/>
  </mergeCells>
  <printOptions/>
  <pageMargins left="0.25" right="0.25" top="0.75" bottom="0.75" header="0.3" footer="0.3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31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4.57421875" style="0" customWidth="1"/>
    <col min="2" max="2" width="32.8515625" style="0" customWidth="1"/>
    <col min="3" max="3" width="13.00390625" style="0" customWidth="1"/>
    <col min="10" max="10" width="10.28125" style="0" bestFit="1" customWidth="1"/>
    <col min="11" max="11" width="8.421875" style="0" bestFit="1" customWidth="1"/>
    <col min="12" max="12" width="11.7109375" style="0" bestFit="1" customWidth="1"/>
    <col min="13" max="13" width="11.28125" style="0" bestFit="1" customWidth="1"/>
    <col min="14" max="14" width="16.28125" style="0" customWidth="1"/>
  </cols>
  <sheetData>
    <row r="1" spans="1:14" ht="21">
      <c r="A1" s="671" t="s">
        <v>192</v>
      </c>
      <c r="B1" s="671"/>
      <c r="C1" s="671"/>
      <c r="D1" s="671"/>
      <c r="E1" s="671"/>
      <c r="F1" s="671"/>
      <c r="G1" s="671"/>
      <c r="J1" s="670" t="s">
        <v>245</v>
      </c>
      <c r="K1" s="670"/>
      <c r="L1" s="670"/>
      <c r="M1" s="670"/>
      <c r="N1" s="670"/>
    </row>
    <row r="2" spans="1:14" ht="18.75">
      <c r="A2" s="672" t="s">
        <v>193</v>
      </c>
      <c r="B2" s="672" t="s">
        <v>194</v>
      </c>
      <c r="C2" s="674" t="s">
        <v>195</v>
      </c>
      <c r="D2" s="676" t="s">
        <v>196</v>
      </c>
      <c r="E2" s="677"/>
      <c r="F2" s="678" t="s">
        <v>197</v>
      </c>
      <c r="G2" s="679"/>
      <c r="J2" s="243" t="s">
        <v>246</v>
      </c>
      <c r="K2" s="243" t="s">
        <v>247</v>
      </c>
      <c r="L2" s="243" t="s">
        <v>252</v>
      </c>
      <c r="M2" s="243" t="s">
        <v>248</v>
      </c>
      <c r="N2" s="243" t="s">
        <v>249</v>
      </c>
    </row>
    <row r="3" spans="1:14" ht="18.75">
      <c r="A3" s="673"/>
      <c r="B3" s="673"/>
      <c r="C3" s="675"/>
      <c r="D3" s="676" t="s">
        <v>198</v>
      </c>
      <c r="E3" s="677"/>
      <c r="F3" s="678" t="s">
        <v>198</v>
      </c>
      <c r="G3" s="679"/>
      <c r="J3" s="243" t="s">
        <v>250</v>
      </c>
      <c r="K3" s="243" t="s">
        <v>251</v>
      </c>
      <c r="L3" s="243" t="s">
        <v>253</v>
      </c>
      <c r="M3" s="243" t="s">
        <v>254</v>
      </c>
      <c r="N3" s="244" t="s">
        <v>255</v>
      </c>
    </row>
    <row r="4" spans="1:7" ht="18.75">
      <c r="A4" s="210">
        <v>1</v>
      </c>
      <c r="B4" s="210" t="s">
        <v>199</v>
      </c>
      <c r="C4" s="211">
        <v>40</v>
      </c>
      <c r="D4" s="680">
        <v>74</v>
      </c>
      <c r="E4" s="681"/>
      <c r="F4" s="682">
        <v>85</v>
      </c>
      <c r="G4" s="683"/>
    </row>
    <row r="5" spans="1:7" ht="18.75">
      <c r="A5" s="210">
        <v>2</v>
      </c>
      <c r="B5" s="210" t="s">
        <v>200</v>
      </c>
      <c r="C5" s="211">
        <v>20</v>
      </c>
      <c r="D5" s="680">
        <v>137</v>
      </c>
      <c r="E5" s="681"/>
      <c r="F5" s="682">
        <v>160</v>
      </c>
      <c r="G5" s="683"/>
    </row>
    <row r="6" spans="1:7" ht="18.75">
      <c r="A6" s="210">
        <v>3</v>
      </c>
      <c r="B6" s="210" t="s">
        <v>201</v>
      </c>
      <c r="C6" s="211">
        <v>30</v>
      </c>
      <c r="D6" s="680">
        <v>104</v>
      </c>
      <c r="E6" s="681"/>
      <c r="F6" s="682">
        <v>120</v>
      </c>
      <c r="G6" s="683"/>
    </row>
    <row r="7" spans="1:7" ht="18.75">
      <c r="A7" s="210">
        <v>4</v>
      </c>
      <c r="B7" s="210" t="s">
        <v>202</v>
      </c>
      <c r="C7" s="211">
        <v>16</v>
      </c>
      <c r="D7" s="680">
        <v>197</v>
      </c>
      <c r="E7" s="681"/>
      <c r="F7" s="682">
        <v>230</v>
      </c>
      <c r="G7" s="683"/>
    </row>
    <row r="8" spans="1:7" ht="18.75">
      <c r="A8" s="210">
        <v>5</v>
      </c>
      <c r="B8" s="210" t="s">
        <v>203</v>
      </c>
      <c r="C8" s="211">
        <v>20</v>
      </c>
      <c r="D8" s="680">
        <v>150</v>
      </c>
      <c r="E8" s="681"/>
      <c r="F8" s="682">
        <v>170</v>
      </c>
      <c r="G8" s="683"/>
    </row>
    <row r="9" spans="1:7" ht="18.75">
      <c r="A9" s="210">
        <v>6</v>
      </c>
      <c r="B9" s="210" t="s">
        <v>190</v>
      </c>
      <c r="C9" s="211">
        <v>10</v>
      </c>
      <c r="D9" s="680">
        <v>270</v>
      </c>
      <c r="E9" s="681"/>
      <c r="F9" s="682">
        <v>330</v>
      </c>
      <c r="G9" s="683"/>
    </row>
    <row r="10" spans="1:7" ht="18.75">
      <c r="A10" s="210">
        <v>7</v>
      </c>
      <c r="B10" s="210" t="s">
        <v>204</v>
      </c>
      <c r="C10" s="211">
        <v>16</v>
      </c>
      <c r="D10" s="680">
        <v>195</v>
      </c>
      <c r="E10" s="681"/>
      <c r="F10" s="682">
        <v>230</v>
      </c>
      <c r="G10" s="683"/>
    </row>
    <row r="11" spans="1:7" ht="18.75">
      <c r="A11" s="210">
        <v>8</v>
      </c>
      <c r="B11" s="210" t="s">
        <v>205</v>
      </c>
      <c r="C11" s="211">
        <v>8</v>
      </c>
      <c r="D11" s="680">
        <v>375</v>
      </c>
      <c r="E11" s="681"/>
      <c r="F11" s="682">
        <v>450</v>
      </c>
      <c r="G11" s="683"/>
    </row>
    <row r="12" spans="1:7" ht="18.75">
      <c r="A12" s="210">
        <v>9</v>
      </c>
      <c r="B12" s="210" t="s">
        <v>206</v>
      </c>
      <c r="C12" s="211">
        <v>16</v>
      </c>
      <c r="D12" s="680">
        <v>200</v>
      </c>
      <c r="E12" s="681"/>
      <c r="F12" s="682">
        <v>235</v>
      </c>
      <c r="G12" s="683"/>
    </row>
    <row r="13" spans="1:7" ht="18.75">
      <c r="A13" s="210">
        <v>10</v>
      </c>
      <c r="B13" s="210" t="s">
        <v>191</v>
      </c>
      <c r="C13" s="211">
        <v>8</v>
      </c>
      <c r="D13" s="680">
        <v>365</v>
      </c>
      <c r="E13" s="681"/>
      <c r="F13" s="682">
        <v>450</v>
      </c>
      <c r="G13" s="683"/>
    </row>
    <row r="14" spans="1:7" ht="18.75">
      <c r="A14" s="210">
        <v>11</v>
      </c>
      <c r="B14" s="210" t="s">
        <v>207</v>
      </c>
      <c r="C14" s="211"/>
      <c r="D14" s="680">
        <v>267</v>
      </c>
      <c r="E14" s="681"/>
      <c r="F14" s="682">
        <v>310</v>
      </c>
      <c r="G14" s="683"/>
    </row>
    <row r="15" spans="1:7" ht="18.75">
      <c r="A15" s="210">
        <v>12</v>
      </c>
      <c r="B15" s="210" t="s">
        <v>208</v>
      </c>
      <c r="C15" s="211">
        <v>6</v>
      </c>
      <c r="D15" s="680">
        <v>507</v>
      </c>
      <c r="E15" s="681"/>
      <c r="F15" s="682">
        <v>590</v>
      </c>
      <c r="G15" s="683"/>
    </row>
    <row r="16" spans="1:7" ht="31.5">
      <c r="A16" s="210">
        <v>13</v>
      </c>
      <c r="B16" s="212" t="s">
        <v>209</v>
      </c>
      <c r="C16" s="211"/>
      <c r="D16" s="680">
        <v>228</v>
      </c>
      <c r="E16" s="681"/>
      <c r="F16" s="682">
        <v>266</v>
      </c>
      <c r="G16" s="683"/>
    </row>
    <row r="17" spans="1:7" ht="15">
      <c r="A17" s="672" t="s">
        <v>193</v>
      </c>
      <c r="B17" s="672" t="s">
        <v>210</v>
      </c>
      <c r="C17" s="674" t="s">
        <v>211</v>
      </c>
      <c r="D17" s="676" t="s">
        <v>196</v>
      </c>
      <c r="E17" s="677"/>
      <c r="F17" s="678" t="s">
        <v>197</v>
      </c>
      <c r="G17" s="679"/>
    </row>
    <row r="18" spans="1:7" ht="30">
      <c r="A18" s="673"/>
      <c r="B18" s="673"/>
      <c r="C18" s="675"/>
      <c r="D18" s="213" t="s">
        <v>212</v>
      </c>
      <c r="E18" s="213" t="s">
        <v>213</v>
      </c>
      <c r="F18" s="214" t="s">
        <v>212</v>
      </c>
      <c r="G18" s="214" t="s">
        <v>213</v>
      </c>
    </row>
    <row r="19" spans="1:7" ht="18.75">
      <c r="A19" s="215">
        <v>1</v>
      </c>
      <c r="B19" s="210" t="s">
        <v>214</v>
      </c>
      <c r="C19" s="211">
        <v>500</v>
      </c>
      <c r="D19" s="216">
        <v>2520</v>
      </c>
      <c r="E19" s="216">
        <v>5</v>
      </c>
      <c r="F19" s="217">
        <v>3100</v>
      </c>
      <c r="G19" s="217">
        <v>6.2</v>
      </c>
    </row>
    <row r="20" spans="1:7" ht="18.75">
      <c r="A20" s="215">
        <v>2</v>
      </c>
      <c r="B20" s="210" t="s">
        <v>215</v>
      </c>
      <c r="C20" s="211">
        <v>500</v>
      </c>
      <c r="D20" s="216">
        <v>4860</v>
      </c>
      <c r="E20" s="216">
        <v>9.7</v>
      </c>
      <c r="F20" s="217">
        <v>5550</v>
      </c>
      <c r="G20" s="217">
        <v>11.1</v>
      </c>
    </row>
    <row r="21" spans="1:7" ht="18.75">
      <c r="A21" s="215">
        <v>3</v>
      </c>
      <c r="B21" s="210" t="s">
        <v>216</v>
      </c>
      <c r="C21" s="211">
        <v>200</v>
      </c>
      <c r="D21" s="216">
        <v>1750</v>
      </c>
      <c r="E21" s="216">
        <v>8.7</v>
      </c>
      <c r="F21" s="217">
        <v>2200</v>
      </c>
      <c r="G21" s="217">
        <v>11</v>
      </c>
    </row>
    <row r="22" spans="1:7" ht="18.75">
      <c r="A22" s="215">
        <v>4</v>
      </c>
      <c r="B22" s="210" t="s">
        <v>217</v>
      </c>
      <c r="C22" s="211">
        <v>200</v>
      </c>
      <c r="D22" s="216">
        <v>3200</v>
      </c>
      <c r="E22" s="216">
        <v>16</v>
      </c>
      <c r="F22" s="217">
        <v>3900</v>
      </c>
      <c r="G22" s="217">
        <v>19.5</v>
      </c>
    </row>
    <row r="23" spans="1:7" ht="18.75">
      <c r="A23" s="215">
        <v>5</v>
      </c>
      <c r="B23" s="210" t="s">
        <v>218</v>
      </c>
      <c r="C23" s="211">
        <v>200</v>
      </c>
      <c r="D23" s="216">
        <v>2400</v>
      </c>
      <c r="E23" s="216">
        <v>12</v>
      </c>
      <c r="F23" s="217">
        <v>2800</v>
      </c>
      <c r="G23" s="217">
        <v>14</v>
      </c>
    </row>
    <row r="24" spans="1:7" ht="18.75">
      <c r="A24" s="215">
        <v>6</v>
      </c>
      <c r="B24" s="210" t="s">
        <v>219</v>
      </c>
      <c r="C24" s="211">
        <v>200</v>
      </c>
      <c r="D24" s="216">
        <v>4320</v>
      </c>
      <c r="E24" s="216">
        <v>21.6</v>
      </c>
      <c r="F24" s="217">
        <v>5000</v>
      </c>
      <c r="G24" s="217">
        <v>25</v>
      </c>
    </row>
    <row r="25" spans="1:7" ht="18.75">
      <c r="A25" s="215">
        <v>7</v>
      </c>
      <c r="B25" s="210" t="s">
        <v>220</v>
      </c>
      <c r="C25" s="211">
        <v>200</v>
      </c>
      <c r="D25" s="216">
        <v>3360</v>
      </c>
      <c r="E25" s="216">
        <v>16.8</v>
      </c>
      <c r="F25" s="217">
        <v>4200</v>
      </c>
      <c r="G25" s="217">
        <v>21</v>
      </c>
    </row>
    <row r="26" spans="1:7" ht="18.75">
      <c r="A26" s="215">
        <v>8</v>
      </c>
      <c r="B26" s="210" t="s">
        <v>221</v>
      </c>
      <c r="C26" s="211">
        <v>200</v>
      </c>
      <c r="D26" s="216">
        <v>6240</v>
      </c>
      <c r="E26" s="216">
        <v>31.2</v>
      </c>
      <c r="F26" s="217">
        <v>7390</v>
      </c>
      <c r="G26" s="217">
        <v>36.9</v>
      </c>
    </row>
    <row r="27" spans="1:7" ht="18.75">
      <c r="A27" s="215">
        <v>9</v>
      </c>
      <c r="B27" s="210" t="s">
        <v>222</v>
      </c>
      <c r="C27" s="211">
        <v>200</v>
      </c>
      <c r="D27" s="216">
        <v>3360</v>
      </c>
      <c r="E27" s="216">
        <v>16.8</v>
      </c>
      <c r="F27" s="218">
        <v>3920</v>
      </c>
      <c r="G27" s="218">
        <v>19.6</v>
      </c>
    </row>
    <row r="28" spans="1:7" ht="18.75">
      <c r="A28" s="215">
        <v>10</v>
      </c>
      <c r="B28" s="210" t="s">
        <v>223</v>
      </c>
      <c r="C28" s="211">
        <v>200</v>
      </c>
      <c r="D28" s="216">
        <v>6360</v>
      </c>
      <c r="E28" s="216">
        <v>31.8</v>
      </c>
      <c r="F28" s="217">
        <v>7500</v>
      </c>
      <c r="G28" s="217">
        <v>37.5</v>
      </c>
    </row>
    <row r="29" spans="1:7" ht="18.75">
      <c r="A29" s="215">
        <v>11</v>
      </c>
      <c r="B29" s="210" t="s">
        <v>224</v>
      </c>
      <c r="C29" s="211">
        <v>200</v>
      </c>
      <c r="D29" s="216">
        <v>5400</v>
      </c>
      <c r="E29" s="216">
        <v>27</v>
      </c>
      <c r="F29" s="217">
        <v>6200</v>
      </c>
      <c r="G29" s="217">
        <v>31</v>
      </c>
    </row>
    <row r="30" spans="1:7" ht="18.75">
      <c r="A30" s="215">
        <v>12</v>
      </c>
      <c r="B30" s="210" t="s">
        <v>225</v>
      </c>
      <c r="C30" s="211">
        <v>150</v>
      </c>
      <c r="D30" s="216">
        <v>7650</v>
      </c>
      <c r="E30" s="216">
        <v>51</v>
      </c>
      <c r="F30" s="217">
        <v>8850</v>
      </c>
      <c r="G30" s="217">
        <v>59</v>
      </c>
    </row>
    <row r="31" spans="1:7" ht="31.5">
      <c r="A31" s="215">
        <v>13</v>
      </c>
      <c r="B31" s="212" t="s">
        <v>226</v>
      </c>
      <c r="C31" s="211">
        <v>200</v>
      </c>
      <c r="D31" s="216">
        <v>4400</v>
      </c>
      <c r="E31" s="216">
        <v>22</v>
      </c>
      <c r="F31" s="217">
        <v>5000</v>
      </c>
      <c r="G31" s="217">
        <v>25</v>
      </c>
    </row>
  </sheetData>
  <sheetProtection/>
  <mergeCells count="40">
    <mergeCell ref="D16:E16"/>
    <mergeCell ref="F16:G16"/>
    <mergeCell ref="A17:A18"/>
    <mergeCell ref="B17:B18"/>
    <mergeCell ref="C17:C18"/>
    <mergeCell ref="D17:E17"/>
    <mergeCell ref="F17:G17"/>
    <mergeCell ref="D13:E13"/>
    <mergeCell ref="F13:G13"/>
    <mergeCell ref="D14:E14"/>
    <mergeCell ref="F14:G14"/>
    <mergeCell ref="D15:E15"/>
    <mergeCell ref="F15:G15"/>
    <mergeCell ref="D10:E10"/>
    <mergeCell ref="F10:G10"/>
    <mergeCell ref="D11:E11"/>
    <mergeCell ref="F11:G11"/>
    <mergeCell ref="D12:E12"/>
    <mergeCell ref="F12:G12"/>
    <mergeCell ref="D7:E7"/>
    <mergeCell ref="F7:G7"/>
    <mergeCell ref="D8:E8"/>
    <mergeCell ref="F8:G8"/>
    <mergeCell ref="D9:E9"/>
    <mergeCell ref="F9:G9"/>
    <mergeCell ref="D4:E4"/>
    <mergeCell ref="F4:G4"/>
    <mergeCell ref="D5:E5"/>
    <mergeCell ref="F5:G5"/>
    <mergeCell ref="D6:E6"/>
    <mergeCell ref="F6:G6"/>
    <mergeCell ref="J1:N1"/>
    <mergeCell ref="A1:G1"/>
    <mergeCell ref="A2:A3"/>
    <mergeCell ref="B2:B3"/>
    <mergeCell ref="C2:C3"/>
    <mergeCell ref="D2:E2"/>
    <mergeCell ref="F2:G2"/>
    <mergeCell ref="D3:E3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J20"/>
  <sheetViews>
    <sheetView zoomScalePageLayoutView="0" workbookViewId="0" topLeftCell="A1">
      <selection activeCell="G11" sqref="G11"/>
    </sheetView>
  </sheetViews>
  <sheetFormatPr defaultColWidth="9.140625" defaultRowHeight="15"/>
  <cols>
    <col min="2" max="2" width="12.7109375" style="0" customWidth="1"/>
    <col min="3" max="3" width="13.8515625" style="0" customWidth="1"/>
    <col min="4" max="4" width="19.57421875" style="0" customWidth="1"/>
    <col min="5" max="5" width="11.00390625" style="0" customWidth="1"/>
    <col min="6" max="6" width="15.28125" style="154" customWidth="1"/>
    <col min="7" max="7" width="15.421875" style="0" customWidth="1"/>
    <col min="8" max="8" width="15.28125" style="0" customWidth="1"/>
    <col min="9" max="9" width="15.00390625" style="0" customWidth="1"/>
    <col min="10" max="10" width="15.57421875" style="0" customWidth="1"/>
  </cols>
  <sheetData>
    <row r="1" ht="24" customHeight="1">
      <c r="D1" s="21" t="s">
        <v>60</v>
      </c>
    </row>
    <row r="2" ht="25.5" customHeight="1"/>
    <row r="3" ht="32.25" customHeight="1" thickBot="1"/>
    <row r="4" spans="2:10" ht="35.25" customHeight="1" thickBot="1">
      <c r="B4" s="147" t="s">
        <v>25</v>
      </c>
      <c r="C4" s="148" t="s">
        <v>19</v>
      </c>
      <c r="D4" s="149" t="s">
        <v>26</v>
      </c>
      <c r="E4" s="146" t="s">
        <v>27</v>
      </c>
      <c r="F4" s="155" t="s">
        <v>28</v>
      </c>
      <c r="G4" s="146" t="s">
        <v>29</v>
      </c>
      <c r="H4" s="150" t="s">
        <v>30</v>
      </c>
      <c r="I4" s="151" t="s">
        <v>31</v>
      </c>
      <c r="J4" s="152" t="s">
        <v>32</v>
      </c>
    </row>
    <row r="5" spans="2:10" ht="15" customHeight="1">
      <c r="B5" s="43" t="s">
        <v>33</v>
      </c>
      <c r="C5" s="44" t="s">
        <v>24</v>
      </c>
      <c r="D5" s="143">
        <v>0.32</v>
      </c>
      <c r="E5" s="143">
        <v>164</v>
      </c>
      <c r="F5" s="158">
        <f>D5*8.4*E5</f>
        <v>440.83200000000005</v>
      </c>
      <c r="G5" s="158">
        <f>D5*8.4*E5</f>
        <v>440.83200000000005</v>
      </c>
      <c r="H5" s="44">
        <f>D5*10.5*E5</f>
        <v>551.04</v>
      </c>
      <c r="I5" s="44">
        <f>D5*12.6*E5</f>
        <v>661.248</v>
      </c>
      <c r="J5" s="45">
        <f>D5*25.2*E5</f>
        <v>1322.496</v>
      </c>
    </row>
    <row r="6" spans="2:10" ht="15">
      <c r="B6" s="46" t="s">
        <v>33</v>
      </c>
      <c r="C6" s="47" t="s">
        <v>7</v>
      </c>
      <c r="D6" s="144">
        <v>0.32</v>
      </c>
      <c r="E6" s="144">
        <v>172</v>
      </c>
      <c r="F6" s="157">
        <f aca="true" t="shared" si="0" ref="F6:F18">D6*6.3*E6</f>
        <v>346.752</v>
      </c>
      <c r="G6" s="157">
        <f>D6*8.4*E6</f>
        <v>462.336</v>
      </c>
      <c r="H6" s="47">
        <f aca="true" t="shared" si="1" ref="H6:H18">D6*10.5*E6</f>
        <v>577.92</v>
      </c>
      <c r="I6" s="47">
        <f aca="true" t="shared" si="2" ref="I6:I18">D6*12.6*E6</f>
        <v>693.504</v>
      </c>
      <c r="J6" s="48">
        <f aca="true" t="shared" si="3" ref="J6:J18">D6*25.2*E6</f>
        <v>1387.008</v>
      </c>
    </row>
    <row r="7" spans="2:10" ht="15">
      <c r="B7" s="49" t="s">
        <v>34</v>
      </c>
      <c r="C7" s="50" t="s">
        <v>24</v>
      </c>
      <c r="D7" s="96">
        <v>0.4</v>
      </c>
      <c r="E7" s="153">
        <v>164</v>
      </c>
      <c r="F7" s="156">
        <f t="shared" si="0"/>
        <v>413.28000000000003</v>
      </c>
      <c r="G7" s="156">
        <f aca="true" t="shared" si="4" ref="G7:G18">D7*8.4*E7</f>
        <v>551.0400000000001</v>
      </c>
      <c r="H7" s="50">
        <f t="shared" si="1"/>
        <v>688.8000000000001</v>
      </c>
      <c r="I7" s="50">
        <f t="shared" si="2"/>
        <v>826.5600000000001</v>
      </c>
      <c r="J7" s="51">
        <f t="shared" si="3"/>
        <v>1653.1200000000001</v>
      </c>
    </row>
    <row r="8" spans="2:10" ht="15">
      <c r="B8" s="46" t="s">
        <v>34</v>
      </c>
      <c r="C8" s="47" t="s">
        <v>7</v>
      </c>
      <c r="D8" s="144">
        <v>0.4</v>
      </c>
      <c r="E8" s="144">
        <v>172</v>
      </c>
      <c r="F8" s="157">
        <f t="shared" si="0"/>
        <v>433.44</v>
      </c>
      <c r="G8" s="157">
        <f t="shared" si="4"/>
        <v>577.9200000000001</v>
      </c>
      <c r="H8" s="47">
        <f t="shared" si="1"/>
        <v>722.4</v>
      </c>
      <c r="I8" s="47">
        <f t="shared" si="2"/>
        <v>866.88</v>
      </c>
      <c r="J8" s="48">
        <f t="shared" si="3"/>
        <v>1733.76</v>
      </c>
    </row>
    <row r="9" spans="2:10" ht="15">
      <c r="B9" s="49" t="s">
        <v>35</v>
      </c>
      <c r="C9" s="50" t="s">
        <v>24</v>
      </c>
      <c r="D9" s="96">
        <v>0.6</v>
      </c>
      <c r="E9" s="153">
        <v>164</v>
      </c>
      <c r="F9" s="156">
        <f t="shared" si="0"/>
        <v>619.92</v>
      </c>
      <c r="G9" s="156">
        <f t="shared" si="4"/>
        <v>826.5600000000001</v>
      </c>
      <c r="H9" s="50">
        <f t="shared" si="1"/>
        <v>1033.2</v>
      </c>
      <c r="I9" s="50">
        <f t="shared" si="2"/>
        <v>1239.84</v>
      </c>
      <c r="J9" s="51">
        <f t="shared" si="3"/>
        <v>2479.68</v>
      </c>
    </row>
    <row r="10" spans="2:10" ht="15">
      <c r="B10" s="46" t="s">
        <v>35</v>
      </c>
      <c r="C10" s="47" t="s">
        <v>7</v>
      </c>
      <c r="D10" s="144">
        <v>0.6</v>
      </c>
      <c r="E10" s="144">
        <v>172</v>
      </c>
      <c r="F10" s="157">
        <f t="shared" si="0"/>
        <v>650.16</v>
      </c>
      <c r="G10" s="157">
        <f t="shared" si="4"/>
        <v>866.88</v>
      </c>
      <c r="H10" s="47">
        <f t="shared" si="1"/>
        <v>1083.6</v>
      </c>
      <c r="I10" s="47">
        <f t="shared" si="2"/>
        <v>1300.32</v>
      </c>
      <c r="J10" s="48">
        <f t="shared" si="3"/>
        <v>2600.64</v>
      </c>
    </row>
    <row r="11" spans="2:10" ht="15">
      <c r="B11" s="49" t="s">
        <v>35</v>
      </c>
      <c r="C11" s="50" t="s">
        <v>24</v>
      </c>
      <c r="D11" s="96">
        <v>0.65</v>
      </c>
      <c r="E11" s="153">
        <v>164</v>
      </c>
      <c r="F11" s="156">
        <f t="shared" si="0"/>
        <v>671.5799999999999</v>
      </c>
      <c r="G11" s="156">
        <f t="shared" si="4"/>
        <v>895.4400000000002</v>
      </c>
      <c r="H11" s="50">
        <f t="shared" si="1"/>
        <v>1119.3</v>
      </c>
      <c r="I11" s="50">
        <f t="shared" si="2"/>
        <v>1343.1599999999999</v>
      </c>
      <c r="J11" s="51">
        <f t="shared" si="3"/>
        <v>2686.3199999999997</v>
      </c>
    </row>
    <row r="12" spans="2:10" ht="15">
      <c r="B12" s="46" t="s">
        <v>35</v>
      </c>
      <c r="C12" s="47" t="s">
        <v>7</v>
      </c>
      <c r="D12" s="144">
        <v>0.65</v>
      </c>
      <c r="E12" s="144">
        <v>172</v>
      </c>
      <c r="F12" s="157">
        <f t="shared" si="0"/>
        <v>704.3399999999999</v>
      </c>
      <c r="G12" s="157">
        <f t="shared" si="4"/>
        <v>939.1200000000001</v>
      </c>
      <c r="H12" s="47">
        <f t="shared" si="1"/>
        <v>1173.9</v>
      </c>
      <c r="I12" s="47">
        <f t="shared" si="2"/>
        <v>1408.6799999999998</v>
      </c>
      <c r="J12" s="48">
        <f t="shared" si="3"/>
        <v>2817.3599999999997</v>
      </c>
    </row>
    <row r="13" spans="2:10" ht="15">
      <c r="B13" s="49" t="s">
        <v>36</v>
      </c>
      <c r="C13" s="50" t="s">
        <v>24</v>
      </c>
      <c r="D13" s="96">
        <v>0.8</v>
      </c>
      <c r="E13" s="153">
        <v>164</v>
      </c>
      <c r="F13" s="156">
        <f t="shared" si="0"/>
        <v>826.5600000000001</v>
      </c>
      <c r="G13" s="156">
        <f t="shared" si="4"/>
        <v>1102.0800000000002</v>
      </c>
      <c r="H13" s="50">
        <f t="shared" si="1"/>
        <v>1377.6000000000001</v>
      </c>
      <c r="I13" s="50">
        <f t="shared" si="2"/>
        <v>1653.1200000000001</v>
      </c>
      <c r="J13" s="51">
        <f t="shared" si="3"/>
        <v>3306.2400000000002</v>
      </c>
    </row>
    <row r="14" spans="2:10" ht="15">
      <c r="B14" s="46" t="s">
        <v>36</v>
      </c>
      <c r="C14" s="47" t="s">
        <v>7</v>
      </c>
      <c r="D14" s="144">
        <v>0.8</v>
      </c>
      <c r="E14" s="144">
        <v>172</v>
      </c>
      <c r="F14" s="157">
        <f t="shared" si="0"/>
        <v>866.88</v>
      </c>
      <c r="G14" s="157">
        <f t="shared" si="4"/>
        <v>1155.8400000000001</v>
      </c>
      <c r="H14" s="47">
        <f t="shared" si="1"/>
        <v>1444.8</v>
      </c>
      <c r="I14" s="47">
        <f t="shared" si="2"/>
        <v>1733.76</v>
      </c>
      <c r="J14" s="48">
        <f t="shared" si="3"/>
        <v>3467.52</v>
      </c>
    </row>
    <row r="15" spans="2:10" ht="15">
      <c r="B15" s="49" t="s">
        <v>36</v>
      </c>
      <c r="C15" s="50" t="s">
        <v>24</v>
      </c>
      <c r="D15" s="96">
        <v>1</v>
      </c>
      <c r="E15" s="153">
        <v>164</v>
      </c>
      <c r="F15" s="156">
        <f t="shared" si="0"/>
        <v>1033.2</v>
      </c>
      <c r="G15" s="156">
        <f t="shared" si="4"/>
        <v>1377.6000000000001</v>
      </c>
      <c r="H15" s="50">
        <f t="shared" si="1"/>
        <v>1722</v>
      </c>
      <c r="I15" s="50">
        <f t="shared" si="2"/>
        <v>2066.4</v>
      </c>
      <c r="J15" s="51">
        <f t="shared" si="3"/>
        <v>4132.8</v>
      </c>
    </row>
    <row r="16" spans="2:10" ht="15">
      <c r="B16" s="46" t="s">
        <v>36</v>
      </c>
      <c r="C16" s="47" t="s">
        <v>7</v>
      </c>
      <c r="D16" s="144">
        <v>1</v>
      </c>
      <c r="E16" s="144">
        <v>172</v>
      </c>
      <c r="F16" s="157">
        <f t="shared" si="0"/>
        <v>1083.6</v>
      </c>
      <c r="G16" s="157">
        <f t="shared" si="4"/>
        <v>1444.8</v>
      </c>
      <c r="H16" s="47">
        <f t="shared" si="1"/>
        <v>1806</v>
      </c>
      <c r="I16" s="47">
        <f t="shared" si="2"/>
        <v>2167.2</v>
      </c>
      <c r="J16" s="48">
        <f t="shared" si="3"/>
        <v>4334.4</v>
      </c>
    </row>
    <row r="17" spans="2:10" ht="15">
      <c r="B17" s="49" t="s">
        <v>36</v>
      </c>
      <c r="C17" s="50" t="s">
        <v>24</v>
      </c>
      <c r="D17" s="96">
        <v>1.1</v>
      </c>
      <c r="E17" s="153">
        <v>164</v>
      </c>
      <c r="F17" s="156">
        <f t="shared" si="0"/>
        <v>1136.5200000000002</v>
      </c>
      <c r="G17" s="156">
        <f t="shared" si="4"/>
        <v>1515.3600000000004</v>
      </c>
      <c r="H17" s="50">
        <f t="shared" si="1"/>
        <v>1894.2</v>
      </c>
      <c r="I17" s="50">
        <f t="shared" si="2"/>
        <v>2273.0400000000004</v>
      </c>
      <c r="J17" s="51">
        <f t="shared" si="3"/>
        <v>4546.080000000001</v>
      </c>
    </row>
    <row r="18" spans="2:10" ht="15.75" thickBot="1">
      <c r="B18" s="52" t="s">
        <v>36</v>
      </c>
      <c r="C18" s="53" t="s">
        <v>7</v>
      </c>
      <c r="D18" s="145">
        <v>1.1</v>
      </c>
      <c r="E18" s="145">
        <v>172</v>
      </c>
      <c r="F18" s="159">
        <f t="shared" si="0"/>
        <v>1191.96</v>
      </c>
      <c r="G18" s="159">
        <f t="shared" si="4"/>
        <v>1589.2800000000004</v>
      </c>
      <c r="H18" s="160">
        <f t="shared" si="1"/>
        <v>1986.6000000000001</v>
      </c>
      <c r="I18" s="160">
        <f t="shared" si="2"/>
        <v>2383.92</v>
      </c>
      <c r="J18" s="161">
        <f t="shared" si="3"/>
        <v>4767.84</v>
      </c>
    </row>
    <row r="20" ht="15">
      <c r="B20" s="54" t="s">
        <v>37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B7:I20"/>
  <sheetViews>
    <sheetView zoomScalePageLayoutView="0" workbookViewId="0" topLeftCell="A1">
      <selection activeCell="G17" sqref="G17"/>
    </sheetView>
  </sheetViews>
  <sheetFormatPr defaultColWidth="9.140625" defaultRowHeight="15"/>
  <cols>
    <col min="8" max="8" width="12.7109375" style="0" customWidth="1"/>
    <col min="9" max="9" width="12.8515625" style="0" customWidth="1"/>
  </cols>
  <sheetData>
    <row r="4" ht="15.75" customHeight="1"/>
    <row r="6" ht="15.75" thickBot="1"/>
    <row r="7" spans="2:9" ht="15.75" customHeight="1" thickBot="1">
      <c r="B7" s="1" t="s">
        <v>0</v>
      </c>
      <c r="C7" s="2" t="s">
        <v>1</v>
      </c>
      <c r="D7" s="18" t="s">
        <v>2</v>
      </c>
      <c r="E7" s="452" t="s">
        <v>68</v>
      </c>
      <c r="F7" s="453"/>
      <c r="G7" s="688" t="s">
        <v>108</v>
      </c>
      <c r="H7" s="684" t="s">
        <v>109</v>
      </c>
      <c r="I7" s="686" t="s">
        <v>107</v>
      </c>
    </row>
    <row r="8" spans="2:9" ht="36" customHeight="1" thickBot="1">
      <c r="B8" s="3" t="s">
        <v>4</v>
      </c>
      <c r="C8" s="15" t="s">
        <v>5</v>
      </c>
      <c r="D8" s="78" t="s">
        <v>5</v>
      </c>
      <c r="E8" s="17" t="s">
        <v>6</v>
      </c>
      <c r="F8" s="75" t="s">
        <v>7</v>
      </c>
      <c r="G8" s="689"/>
      <c r="H8" s="685"/>
      <c r="I8" s="687"/>
    </row>
    <row r="9" spans="2:9" s="88" customFormat="1" ht="18" customHeight="1">
      <c r="B9" s="85">
        <v>0.8</v>
      </c>
      <c r="C9" s="86">
        <v>1.05</v>
      </c>
      <c r="D9" s="87">
        <v>2</v>
      </c>
      <c r="E9" s="76">
        <v>756</v>
      </c>
      <c r="F9" s="402">
        <v>756</v>
      </c>
      <c r="G9" s="404">
        <v>320</v>
      </c>
      <c r="H9" s="410">
        <v>310</v>
      </c>
      <c r="I9" s="407">
        <v>299</v>
      </c>
    </row>
    <row r="10" spans="2:9" s="88" customFormat="1" ht="18.75" customHeight="1">
      <c r="B10" s="89">
        <v>1</v>
      </c>
      <c r="C10" s="90">
        <v>1.05</v>
      </c>
      <c r="D10" s="91">
        <v>2</v>
      </c>
      <c r="E10" s="76">
        <v>847</v>
      </c>
      <c r="F10" s="402">
        <v>847</v>
      </c>
      <c r="G10" s="405">
        <v>358</v>
      </c>
      <c r="H10" s="411">
        <v>349</v>
      </c>
      <c r="I10" s="408">
        <v>339</v>
      </c>
    </row>
    <row r="11" spans="2:9" s="88" customFormat="1" ht="19.5" customHeight="1" thickBot="1">
      <c r="B11" s="92">
        <v>1.2</v>
      </c>
      <c r="C11" s="93">
        <v>1.05</v>
      </c>
      <c r="D11" s="94">
        <v>2</v>
      </c>
      <c r="E11" s="11">
        <v>986</v>
      </c>
      <c r="F11" s="403">
        <v>986</v>
      </c>
      <c r="G11" s="406">
        <v>416</v>
      </c>
      <c r="H11" s="412">
        <v>408</v>
      </c>
      <c r="I11" s="409">
        <v>398</v>
      </c>
    </row>
    <row r="15" spans="2:5" ht="15">
      <c r="B15" s="6"/>
      <c r="E15" s="6"/>
    </row>
    <row r="16" spans="2:5" ht="15">
      <c r="B16" s="19" t="s">
        <v>67</v>
      </c>
      <c r="C16" s="20"/>
      <c r="D16" s="20"/>
      <c r="E16" s="20"/>
    </row>
    <row r="17" spans="2:5" ht="15">
      <c r="B17" s="19" t="s">
        <v>62</v>
      </c>
      <c r="C17" s="20"/>
      <c r="D17" s="19"/>
      <c r="E17" s="20"/>
    </row>
    <row r="18" ht="15">
      <c r="B18" s="6" t="s">
        <v>63</v>
      </c>
    </row>
    <row r="19" ht="15">
      <c r="B19" s="12" t="s">
        <v>66</v>
      </c>
    </row>
    <row r="20" ht="15">
      <c r="B20" s="6" t="s">
        <v>13</v>
      </c>
    </row>
  </sheetData>
  <sheetProtection/>
  <mergeCells count="4">
    <mergeCell ref="H7:H8"/>
    <mergeCell ref="I7:I8"/>
    <mergeCell ref="E7:F7"/>
    <mergeCell ref="G7:G8"/>
  </mergeCells>
  <hyperlinks>
    <hyperlink ref="B19" r:id="rId1" display="2722345@polikarbonat-samara.ru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B1:G15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5.57421875" style="0" customWidth="1"/>
    <col min="2" max="2" width="26.00390625" style="0" customWidth="1"/>
    <col min="3" max="3" width="13.57421875" style="0" customWidth="1"/>
    <col min="4" max="4" width="18.8515625" style="0" customWidth="1"/>
    <col min="5" max="5" width="12.8515625" style="0" customWidth="1"/>
    <col min="6" max="6" width="8.8515625" style="0" customWidth="1"/>
    <col min="7" max="7" width="18.8515625" style="0" customWidth="1"/>
  </cols>
  <sheetData>
    <row r="1" spans="2:7" ht="15.75" thickBot="1">
      <c r="B1" s="22"/>
      <c r="C1" s="22"/>
      <c r="D1" s="22"/>
      <c r="E1" s="22"/>
      <c r="F1" s="22"/>
      <c r="G1" s="22"/>
    </row>
    <row r="2" spans="2:7" ht="16.5" thickBot="1">
      <c r="B2" s="690" t="s">
        <v>59</v>
      </c>
      <c r="C2" s="691"/>
      <c r="D2" s="691"/>
      <c r="E2" s="691"/>
      <c r="F2" s="691"/>
      <c r="G2" s="692"/>
    </row>
    <row r="3" spans="2:7" ht="15">
      <c r="B3" s="183" t="s">
        <v>16</v>
      </c>
      <c r="C3" s="184" t="s">
        <v>17</v>
      </c>
      <c r="D3" s="184" t="s">
        <v>18</v>
      </c>
      <c r="E3" s="184" t="s">
        <v>19</v>
      </c>
      <c r="F3" s="184" t="s">
        <v>20</v>
      </c>
      <c r="G3" s="185" t="s">
        <v>21</v>
      </c>
    </row>
    <row r="4" spans="2:7" ht="21.75" customHeight="1">
      <c r="B4" s="33" t="s">
        <v>22</v>
      </c>
      <c r="C4" s="23">
        <v>2</v>
      </c>
      <c r="D4" s="26" t="s">
        <v>23</v>
      </c>
      <c r="E4" s="27" t="s">
        <v>24</v>
      </c>
      <c r="F4" s="26">
        <v>240</v>
      </c>
      <c r="G4" s="34">
        <v>3600</v>
      </c>
    </row>
    <row r="5" spans="2:7" ht="21.75" customHeight="1">
      <c r="B5" s="35" t="s">
        <v>22</v>
      </c>
      <c r="C5" s="28">
        <v>2</v>
      </c>
      <c r="D5" s="29" t="s">
        <v>23</v>
      </c>
      <c r="E5" s="30" t="s">
        <v>7</v>
      </c>
      <c r="F5" s="29">
        <v>252</v>
      </c>
      <c r="G5" s="36">
        <v>3780</v>
      </c>
    </row>
    <row r="6" spans="2:7" ht="21.75" customHeight="1">
      <c r="B6" s="33" t="s">
        <v>22</v>
      </c>
      <c r="C6" s="23">
        <v>3</v>
      </c>
      <c r="D6" s="26" t="s">
        <v>23</v>
      </c>
      <c r="E6" s="27" t="s">
        <v>24</v>
      </c>
      <c r="F6" s="26">
        <v>240</v>
      </c>
      <c r="G6" s="34">
        <v>5400</v>
      </c>
    </row>
    <row r="7" spans="2:7" ht="21.75" customHeight="1">
      <c r="B7" s="35" t="s">
        <v>22</v>
      </c>
      <c r="C7" s="28">
        <v>3</v>
      </c>
      <c r="D7" s="29" t="s">
        <v>23</v>
      </c>
      <c r="E7" s="30" t="s">
        <v>7</v>
      </c>
      <c r="F7" s="29">
        <v>252</v>
      </c>
      <c r="G7" s="36">
        <v>5670</v>
      </c>
    </row>
    <row r="8" spans="2:7" ht="21.75" customHeight="1">
      <c r="B8" s="33" t="s">
        <v>22</v>
      </c>
      <c r="C8" s="23">
        <v>4</v>
      </c>
      <c r="D8" s="26" t="s">
        <v>23</v>
      </c>
      <c r="E8" s="27" t="s">
        <v>24</v>
      </c>
      <c r="F8" s="26">
        <v>240</v>
      </c>
      <c r="G8" s="34">
        <v>7200</v>
      </c>
    </row>
    <row r="9" spans="2:7" ht="21.75" customHeight="1">
      <c r="B9" s="35" t="s">
        <v>22</v>
      </c>
      <c r="C9" s="28">
        <v>4</v>
      </c>
      <c r="D9" s="29" t="s">
        <v>23</v>
      </c>
      <c r="E9" s="30" t="s">
        <v>7</v>
      </c>
      <c r="F9" s="29">
        <v>252</v>
      </c>
      <c r="G9" s="36">
        <v>7560</v>
      </c>
    </row>
    <row r="10" spans="2:7" ht="21.75" customHeight="1">
      <c r="B10" s="33" t="s">
        <v>22</v>
      </c>
      <c r="C10" s="23">
        <v>5</v>
      </c>
      <c r="D10" s="26" t="s">
        <v>23</v>
      </c>
      <c r="E10" s="27" t="s">
        <v>24</v>
      </c>
      <c r="F10" s="26">
        <v>240</v>
      </c>
      <c r="G10" s="34">
        <v>9000</v>
      </c>
    </row>
    <row r="11" spans="2:7" ht="21.75" customHeight="1">
      <c r="B11" s="35" t="s">
        <v>22</v>
      </c>
      <c r="C11" s="28">
        <v>5</v>
      </c>
      <c r="D11" s="29" t="s">
        <v>23</v>
      </c>
      <c r="E11" s="30" t="s">
        <v>7</v>
      </c>
      <c r="F11" s="29">
        <v>252</v>
      </c>
      <c r="G11" s="36">
        <v>9450</v>
      </c>
    </row>
    <row r="12" spans="2:7" ht="21.75" customHeight="1">
      <c r="B12" s="33" t="s">
        <v>22</v>
      </c>
      <c r="C12" s="23">
        <v>6</v>
      </c>
      <c r="D12" s="26" t="s">
        <v>23</v>
      </c>
      <c r="E12" s="27" t="s">
        <v>24</v>
      </c>
      <c r="F12" s="26">
        <v>240</v>
      </c>
      <c r="G12" s="34">
        <v>10800</v>
      </c>
    </row>
    <row r="13" spans="2:7" ht="21.75" customHeight="1">
      <c r="B13" s="37" t="s">
        <v>22</v>
      </c>
      <c r="C13" s="31">
        <v>6</v>
      </c>
      <c r="D13" s="31" t="s">
        <v>23</v>
      </c>
      <c r="E13" s="32" t="s">
        <v>7</v>
      </c>
      <c r="F13" s="29">
        <v>252</v>
      </c>
      <c r="G13" s="36">
        <v>11340</v>
      </c>
    </row>
    <row r="14" spans="2:7" ht="21.75" customHeight="1">
      <c r="B14" s="38" t="s">
        <v>22</v>
      </c>
      <c r="C14" s="25">
        <v>8</v>
      </c>
      <c r="D14" s="25" t="s">
        <v>23</v>
      </c>
      <c r="E14" s="24" t="s">
        <v>24</v>
      </c>
      <c r="F14" s="26">
        <v>240</v>
      </c>
      <c r="G14" s="34">
        <v>14400</v>
      </c>
    </row>
    <row r="15" spans="2:7" ht="21.75" customHeight="1" thickBot="1">
      <c r="B15" s="39" t="s">
        <v>22</v>
      </c>
      <c r="C15" s="40">
        <v>8</v>
      </c>
      <c r="D15" s="40" t="s">
        <v>23</v>
      </c>
      <c r="E15" s="41" t="s">
        <v>7</v>
      </c>
      <c r="F15" s="186">
        <v>252</v>
      </c>
      <c r="G15" s="42">
        <v>15120</v>
      </c>
    </row>
  </sheetData>
  <sheetProtection/>
  <mergeCells count="1">
    <mergeCell ref="B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Мегаполис-Омск</dc:creator>
  <cp:keywords/>
  <dc:description/>
  <cp:lastModifiedBy>Polik</cp:lastModifiedBy>
  <cp:lastPrinted>2015-11-16T09:20:41Z</cp:lastPrinted>
  <dcterms:created xsi:type="dcterms:W3CDTF">2010-09-17T05:08:22Z</dcterms:created>
  <dcterms:modified xsi:type="dcterms:W3CDTF">2015-11-16T09:25:12Z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