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8985" windowWidth="19050" windowHeight="3390" tabRatio="758" activeTab="0"/>
  </bookViews>
  <sheets>
    <sheet name="Прайс лист FK R+W" sheetId="1" r:id="rId1"/>
  </sheets>
  <definedNames/>
  <calcPr fullCalcOnLoad="1"/>
</workbook>
</file>

<file path=xl/sharedStrings.xml><?xml version="1.0" encoding="utf-8"?>
<sst xmlns="http://schemas.openxmlformats.org/spreadsheetml/2006/main" count="1149" uniqueCount="947">
  <si>
    <t>R140DF9</t>
  </si>
  <si>
    <t>R116DF9</t>
  </si>
  <si>
    <t>R200DF9</t>
  </si>
  <si>
    <t>R400DF9</t>
  </si>
  <si>
    <t>R440DF9</t>
  </si>
  <si>
    <t>R435DF9</t>
  </si>
  <si>
    <t>R436DF9</t>
  </si>
  <si>
    <t>R500DF9</t>
  </si>
  <si>
    <t>R540DF9</t>
  </si>
  <si>
    <t>R140NF9</t>
  </si>
  <si>
    <t>R116NF9</t>
  </si>
  <si>
    <t>R200NF9</t>
  </si>
  <si>
    <t>R400NF9</t>
  </si>
  <si>
    <t>R440NF9</t>
  </si>
  <si>
    <t>R435NF9</t>
  </si>
  <si>
    <t>R436NF9</t>
  </si>
  <si>
    <t>R500NF9</t>
  </si>
  <si>
    <t>R540NF9</t>
  </si>
  <si>
    <t>W100DF9</t>
  </si>
  <si>
    <t>W140DF9</t>
  </si>
  <si>
    <t>W116DF9</t>
  </si>
  <si>
    <t>W200DF9</t>
  </si>
  <si>
    <t>W400DF9</t>
  </si>
  <si>
    <t>W440DF9</t>
  </si>
  <si>
    <t>W435DF9</t>
  </si>
  <si>
    <t>W436DF9</t>
  </si>
  <si>
    <t>W100NF9</t>
  </si>
  <si>
    <t>W140NF9</t>
  </si>
  <si>
    <t>W116NF9</t>
  </si>
  <si>
    <t>W200NF9</t>
  </si>
  <si>
    <t>W400NF9</t>
  </si>
  <si>
    <t>W440NF9</t>
  </si>
  <si>
    <t>W435NF9</t>
  </si>
  <si>
    <t>W436NF9</t>
  </si>
  <si>
    <t>W500NF9</t>
  </si>
  <si>
    <t>W540NF9</t>
  </si>
  <si>
    <t>R307NF9</t>
  </si>
  <si>
    <t>R700NF9</t>
  </si>
  <si>
    <t>R800NF9</t>
  </si>
  <si>
    <t>R835NF9</t>
  </si>
  <si>
    <t>W307NF9</t>
  </si>
  <si>
    <t>R480NF9</t>
  </si>
  <si>
    <t>R487NF9</t>
  </si>
  <si>
    <t>W480NF9</t>
  </si>
  <si>
    <t>W487NF9</t>
  </si>
  <si>
    <t xml:space="preserve">Цвет/поверхность </t>
  </si>
  <si>
    <t>R100DF9</t>
  </si>
  <si>
    <t>R100NF9</t>
  </si>
  <si>
    <t>R307DF9</t>
  </si>
  <si>
    <t>R287NF9</t>
  </si>
  <si>
    <t>R220NF9</t>
  </si>
  <si>
    <t>R227NF9</t>
  </si>
  <si>
    <t>R228NF9</t>
  </si>
  <si>
    <t>R840NF9</t>
  </si>
  <si>
    <t>R735NF9</t>
  </si>
  <si>
    <t>W307DF9</t>
  </si>
  <si>
    <t>W287NF9</t>
  </si>
  <si>
    <t>W220NF9</t>
  </si>
  <si>
    <t>W227NF9</t>
  </si>
  <si>
    <t>W228NF9</t>
  </si>
  <si>
    <t xml:space="preserve">Артикул </t>
  </si>
  <si>
    <t xml:space="preserve">R335DF9 </t>
  </si>
  <si>
    <t xml:space="preserve">R303DF9 </t>
  </si>
  <si>
    <t xml:space="preserve">R343DF9 </t>
  </si>
  <si>
    <t xml:space="preserve">R335NF9 </t>
  </si>
  <si>
    <t xml:space="preserve">R303NF9 </t>
  </si>
  <si>
    <t xml:space="preserve">R343NF9 </t>
  </si>
  <si>
    <t xml:space="preserve">W303DF9 </t>
  </si>
  <si>
    <t xml:space="preserve">W335DF9 </t>
  </si>
  <si>
    <t xml:space="preserve">W343NF9 </t>
  </si>
  <si>
    <t xml:space="preserve">W303NF9 </t>
  </si>
  <si>
    <t xml:space="preserve">W335NF9 </t>
  </si>
  <si>
    <t>R740NF9</t>
  </si>
  <si>
    <t>R220DF9</t>
  </si>
  <si>
    <t>R227DF9</t>
  </si>
  <si>
    <t>R480DF9</t>
  </si>
  <si>
    <t>R487DF9</t>
  </si>
  <si>
    <t>R700DF9</t>
  </si>
  <si>
    <t>R800DF9</t>
  </si>
  <si>
    <t>R286NF9</t>
  </si>
  <si>
    <t>W220DF9</t>
  </si>
  <si>
    <t>W227DF9</t>
  </si>
  <si>
    <t>W480DF9</t>
  </si>
  <si>
    <t>W286NF9</t>
  </si>
  <si>
    <t xml:space="preserve">R332NF9 </t>
  </si>
  <si>
    <t>W266NF9</t>
  </si>
  <si>
    <t xml:space="preserve">W332NF9 </t>
  </si>
  <si>
    <t>Угловой элемент</t>
  </si>
  <si>
    <t>R535NF9</t>
  </si>
  <si>
    <t>R555NF9</t>
  </si>
  <si>
    <t>W535NF9</t>
  </si>
  <si>
    <t>W555NF9</t>
  </si>
  <si>
    <t>R356NF9</t>
  </si>
  <si>
    <t>W356NF9</t>
  </si>
  <si>
    <t>R214NF9</t>
  </si>
  <si>
    <t>R268NF9</t>
  </si>
  <si>
    <t>W268NF9</t>
  </si>
  <si>
    <t xml:space="preserve">Nolani желтая, гладкая, с красной посыпкой </t>
  </si>
  <si>
    <t xml:space="preserve">Nolani, пестрая обожженная, "структура формбек" угольный нагар </t>
  </si>
  <si>
    <t>Цена, евро/шт.</t>
  </si>
  <si>
    <t>"ardor mana" , красная пестрая, обожженная, "рустикаль", с отделкой под шагрень, с посыпкой</t>
  </si>
  <si>
    <t>"geo liso", темно-коричневая с оттенками, гладкая</t>
  </si>
  <si>
    <t>"geo senso",темно-коричневая с оттенками, с плоской отделкой под шагрень</t>
  </si>
  <si>
    <t>"anthracit liso" антрацит с оттенками, гладкая</t>
  </si>
  <si>
    <t>"argo liso" , серая с оттенками, гладкая</t>
  </si>
  <si>
    <t>"carmesi liso", красная с оттенками, гладкая</t>
  </si>
  <si>
    <t>"carmesi senso", красная с оттенками, с плоской отделкой под шагрень</t>
  </si>
  <si>
    <t>"nolani mana", желтая, ручная формовка, с посыпкой</t>
  </si>
  <si>
    <t>"amari liso", желтая с оттенками, гладкая</t>
  </si>
  <si>
    <t>"amari senso", желтая с оттенками, с плоской отделкой под шагрень</t>
  </si>
  <si>
    <t>"amari mana", желтая с оттенками, с плоской отделкой под шагрень, с посыпкой</t>
  </si>
  <si>
    <t>" terracotta liso", терракота, гладкая</t>
  </si>
  <si>
    <t xml:space="preserve"> "terracotta rustico", терракота, "структура формбек"</t>
  </si>
  <si>
    <t>"terreno liso", красная "Манчестер", гладкая</t>
  </si>
  <si>
    <t>"terreno rustico", красая "Манчестер", "структура формбек"</t>
  </si>
  <si>
    <t>"perla liso", кремово-белая с оттенками, гладкая</t>
  </si>
  <si>
    <t>"perla senso", кремово-белая с оттенками, с плоской отделкой под шагрень</t>
  </si>
  <si>
    <t>"ardor liso", красная пестрая, обожженная, гладкая</t>
  </si>
  <si>
    <t>"ardor senso", красная пестрая, обожженная, с плоской отделкой под шагрень</t>
  </si>
  <si>
    <t>"bronze mana" пестрая бронза, с отделкой под шагрень, с посыпкой</t>
  </si>
  <si>
    <t>"terracota rustico carbo", терракота "структура формбек", угольный нагар</t>
  </si>
  <si>
    <t>"ardor rustico", красная пестрая, обожженная, "структура формбек"</t>
  </si>
  <si>
    <t>"argo senso", серая с оттенками, с плоской отделкой под шагрень</t>
  </si>
  <si>
    <t>"terra antic mana", терракота коричневая, обожженная, "рустикаль", с отделкой под шагрень, с посыпкой</t>
  </si>
  <si>
    <t>"anthracit liso", антрацит с оттенками, гладкая</t>
  </si>
  <si>
    <t>"anthracit senso", антрацит с оттенками, гладкая с поверхностью под шагрень</t>
  </si>
  <si>
    <t>"terracotta rustico", терракота, "структура формбек"</t>
  </si>
  <si>
    <t>"carmesi antic liso", античная, обоженная, гладкая</t>
  </si>
  <si>
    <t>"carmesi antic mana", античная, обоженная "рустикаль" с отделкой под шагрень,с посыпкой</t>
  </si>
  <si>
    <t>R216DF9</t>
  </si>
  <si>
    <t>R216NF9</t>
  </si>
  <si>
    <t>R550NF9</t>
  </si>
  <si>
    <t>"carmesi antic mana", античная, обоженная "рустикаль" с отделкой под шагрень</t>
  </si>
  <si>
    <t>"carmesi mana", красная с оттенками, "рустикаль" с отделкой под шагрень</t>
  </si>
  <si>
    <t>"ardor mana" , красная пестрая, обожженная, "рустикаль", с отделкой под шагрень</t>
  </si>
  <si>
    <t>шт./ кв.м.</t>
  </si>
  <si>
    <t>Цена, евро/ штука</t>
  </si>
  <si>
    <t>"perla mana", кремово-белая с оттенками, "рустикаль" с отделкой под шагрень</t>
  </si>
  <si>
    <t>R206NF9</t>
  </si>
  <si>
    <t>Nolani, пестрая обожженная, "структура формбек"</t>
  </si>
  <si>
    <t>"carmesi multi mana", античная, пестрая, обожженная, с отделкой под шагрень</t>
  </si>
  <si>
    <t>"terra mana", коричневая с оттенками, "рустикаль", с отделкой под шагрень</t>
  </si>
  <si>
    <t>"anthracit mana" антрацит с оттенками, "рустикаль" с отделкой под шагрень</t>
  </si>
  <si>
    <t>R116NF14</t>
  </si>
  <si>
    <t>R140NF14</t>
  </si>
  <si>
    <t>R303NF14</t>
  </si>
  <si>
    <t>R343NF14</t>
  </si>
  <si>
    <t>R382NF14</t>
  </si>
  <si>
    <t>cerasi viva liso</t>
  </si>
  <si>
    <t>R384NF14</t>
  </si>
  <si>
    <t>ferrum liso</t>
  </si>
  <si>
    <t>R385NF14</t>
  </si>
  <si>
    <t>cerasi maritim</t>
  </si>
  <si>
    <t>R386NF14</t>
  </si>
  <si>
    <t>cerasi maritim negro</t>
  </si>
  <si>
    <t>R400NF14</t>
  </si>
  <si>
    <t>R436NF14</t>
  </si>
  <si>
    <t>R440NF14</t>
  </si>
  <si>
    <t>R509NF14</t>
  </si>
  <si>
    <t xml:space="preserve">geo ferrum liso </t>
  </si>
  <si>
    <t>sintra nolani ocasa</t>
  </si>
  <si>
    <t>sintra carmesi nelino</t>
  </si>
  <si>
    <t>sintra ardor calino</t>
  </si>
  <si>
    <t>sintra terracotta linguro</t>
  </si>
  <si>
    <t>sintra sabioso</t>
  </si>
  <si>
    <t>sintra ardor</t>
  </si>
  <si>
    <t>sintra ardor blanca</t>
  </si>
  <si>
    <t>R697NF14</t>
  </si>
  <si>
    <t>R697WDF14</t>
  </si>
  <si>
    <t>R335 2DF14</t>
  </si>
  <si>
    <t>W335 2DF14</t>
  </si>
  <si>
    <t>R436 2DF14</t>
  </si>
  <si>
    <t>W436 2DF14</t>
  </si>
  <si>
    <t>R440 2DF14</t>
  </si>
  <si>
    <t>W440 2DF14</t>
  </si>
  <si>
    <t>W116NF14</t>
  </si>
  <si>
    <t>W140NF14</t>
  </si>
  <si>
    <t>W214NF14</t>
  </si>
  <si>
    <t>W303NF14</t>
  </si>
  <si>
    <t>W343NF14</t>
  </si>
  <si>
    <t>W382NF14</t>
  </si>
  <si>
    <t>W384NF14</t>
  </si>
  <si>
    <t>W385NF14</t>
  </si>
  <si>
    <t>W386NF14</t>
  </si>
  <si>
    <t>W400NF14</t>
  </si>
  <si>
    <t>W436NF14</t>
  </si>
  <si>
    <t>W440NF14</t>
  </si>
  <si>
    <t>W509NF14</t>
  </si>
  <si>
    <r>
      <t>Вес  кг/м</t>
    </r>
    <r>
      <rPr>
        <b/>
        <vertAlign val="superscript"/>
        <sz val="9"/>
        <rFont val="Arial"/>
        <family val="2"/>
      </rPr>
      <t>2</t>
    </r>
  </si>
  <si>
    <t xml:space="preserve">"perla mana", кремово-белая с оттенками, с отделкой под шагрень                   </t>
  </si>
  <si>
    <t>"ardor mana" , красная пестрая, "рустикаль", с отделкой под шагрень</t>
  </si>
  <si>
    <t xml:space="preserve">Размер DF (240 x 9 x 52 мм). В упаковке: 64 шт. - приблиз. 1 кв.м. //  в палете: 75 кв.м.       </t>
  </si>
  <si>
    <t>W216DF9</t>
  </si>
  <si>
    <t xml:space="preserve">W343DF9 </t>
  </si>
  <si>
    <t>W487DF9</t>
  </si>
  <si>
    <t>W500DF9</t>
  </si>
  <si>
    <t>W540DF9</t>
  </si>
  <si>
    <t>W700DF9</t>
  </si>
  <si>
    <t>W800DF9</t>
  </si>
  <si>
    <t xml:space="preserve">Размер NF (240 x 9 x 71 мм). В упаковке: 48шт. - приблиз. 1 кв. м. // в палете: 75 кв. м.      </t>
  </si>
  <si>
    <t>"amari viva rustico aubergine", желтая пестрая, "структура формбек"</t>
  </si>
  <si>
    <t>"ardor mana" , красная пестрая,"рустикаль", с отделкой под шагрень</t>
  </si>
  <si>
    <t>"terra antic mana", коричневая, "рустикаль", с отделкой под шагрень</t>
  </si>
  <si>
    <t>"argo mana" , серая с оттенками, "рустикаль" с отделкой под шагрень</t>
  </si>
  <si>
    <t>W214NF9</t>
  </si>
  <si>
    <t>W216NF9</t>
  </si>
  <si>
    <t>W240NF9</t>
  </si>
  <si>
    <t>W550NF9</t>
  </si>
  <si>
    <t>W700NF9</t>
  </si>
  <si>
    <t>W735NF9</t>
  </si>
  <si>
    <t>W740NF9</t>
  </si>
  <si>
    <t>W800NF9</t>
  </si>
  <si>
    <t>W835NF9</t>
  </si>
  <si>
    <t>W840NF9</t>
  </si>
  <si>
    <t>W206NF9</t>
  </si>
  <si>
    <t xml:space="preserve">Размер RF (240 x 9 x 65 мм) В упаковке: 54 шт.  - приблиз. 1 кв. м. // в палете: 72 кв.м.                                                             Цвета в формате RF - по запросу   </t>
  </si>
  <si>
    <t>W335NF14</t>
  </si>
  <si>
    <t>W435NF14</t>
  </si>
  <si>
    <t xml:space="preserve">Размер NF (240 x 14 x 71 мм) около 48 штук /кв.м. В упаковке: 24 шт. - около 0,5 кв.м. в палете: 45 кв.м.                                                                                            </t>
  </si>
  <si>
    <t xml:space="preserve">sintra perla </t>
  </si>
  <si>
    <t xml:space="preserve">sintra crema </t>
  </si>
  <si>
    <t xml:space="preserve">sintra vulcano </t>
  </si>
  <si>
    <t xml:space="preserve">sintra carmesi  </t>
  </si>
  <si>
    <t xml:space="preserve">sintra geo  </t>
  </si>
  <si>
    <t xml:space="preserve">Размер NF (240 x 71 x 14 мм), ок. 48 штук/кв.м. В упаковке: 24 штуки - около 0,5 кв.м.  в паллете: 45 кв.м.                                                                                                                  </t>
  </si>
  <si>
    <t xml:space="preserve">Размер WDF (215 x 65x 14 мм), ок. 60 штук/кв.м. В упаковке: 30 штук  - около 0,5 кв.м.  в паллете : 48 кв.м.                                                                                                    </t>
  </si>
  <si>
    <t xml:space="preserve">Размер 2DF (240 x 113 x 14 мм), ок. 32 шт./кв.м. В упаковке: 16 штук - около 0,5 кв.м. В паллете: 45 кв.м.                                                                                                   </t>
  </si>
  <si>
    <t>R100NF14</t>
  </si>
  <si>
    <t>R240NF9*</t>
  </si>
  <si>
    <t>R266NF9*</t>
  </si>
  <si>
    <t>W100NF14</t>
  </si>
  <si>
    <t>R200NF14*</t>
  </si>
  <si>
    <t>R214NF14*</t>
  </si>
  <si>
    <t>R216NF14</t>
  </si>
  <si>
    <t>W200NF14</t>
  </si>
  <si>
    <t>W216NF14</t>
  </si>
  <si>
    <t>R287NF14</t>
  </si>
  <si>
    <t>W287NF14</t>
  </si>
  <si>
    <t>"amari viva rustico aubergine", желтая пестрая, обожженная, "структура формбек"</t>
  </si>
  <si>
    <t>R335NF14*</t>
  </si>
  <si>
    <t>R356NF14</t>
  </si>
  <si>
    <t>W356NF14</t>
  </si>
  <si>
    <t>R435NF14*</t>
  </si>
  <si>
    <t>R480NF14</t>
  </si>
  <si>
    <t>W480NF14</t>
  </si>
  <si>
    <t>R500NF14*</t>
  </si>
  <si>
    <t>W500NF14</t>
  </si>
  <si>
    <t>W700NF14</t>
  </si>
  <si>
    <t>R700NF14*</t>
  </si>
  <si>
    <t>R800NF14*</t>
  </si>
  <si>
    <t>W800NF14</t>
  </si>
  <si>
    <t>R752NF14</t>
  </si>
  <si>
    <t>W758NF14</t>
  </si>
  <si>
    <t>R664NF14</t>
  </si>
  <si>
    <t>R788NF9</t>
  </si>
  <si>
    <t>W788NF9</t>
  </si>
  <si>
    <t>Артикул</t>
  </si>
  <si>
    <t>Цвет/поверхность</t>
  </si>
  <si>
    <t>Вес кг/м2</t>
  </si>
  <si>
    <t>шт./кв.м.</t>
  </si>
  <si>
    <t>Цена, евро /м2</t>
  </si>
  <si>
    <t xml:space="preserve">Угловой элемент </t>
  </si>
  <si>
    <t>R484NF14</t>
  </si>
  <si>
    <t>W484NF14</t>
  </si>
  <si>
    <t>"terracotta liso", терракота, гладкая</t>
  </si>
  <si>
    <t>R698NF14</t>
  </si>
  <si>
    <t>R750NF14</t>
  </si>
  <si>
    <t>R665NF14</t>
  </si>
  <si>
    <t>R680NF14</t>
  </si>
  <si>
    <t>R682NF14</t>
  </si>
  <si>
    <t>R684NF14</t>
  </si>
  <si>
    <t>R685NF14</t>
  </si>
  <si>
    <t>R686NF14</t>
  </si>
  <si>
    <t>R687NF14</t>
  </si>
  <si>
    <t>R688NF14</t>
  </si>
  <si>
    <t>R689NF14</t>
  </si>
  <si>
    <t>R690NF14</t>
  </si>
  <si>
    <t>R691NF14</t>
  </si>
  <si>
    <t>R692NF14</t>
  </si>
  <si>
    <t>R693NF14</t>
  </si>
  <si>
    <t>R694NF14</t>
  </si>
  <si>
    <t>R695NF14</t>
  </si>
  <si>
    <t>R696NF14</t>
  </si>
  <si>
    <t>W664NF14</t>
  </si>
  <si>
    <t>W665NF14</t>
  </si>
  <si>
    <t>W680NF14</t>
  </si>
  <si>
    <t>W682NF14</t>
  </si>
  <si>
    <t>W684NF14</t>
  </si>
  <si>
    <t>W685NF14</t>
  </si>
  <si>
    <t>W686NF14</t>
  </si>
  <si>
    <t>W687NF14</t>
  </si>
  <si>
    <t>W688NF14</t>
  </si>
  <si>
    <t>W689NF14</t>
  </si>
  <si>
    <t>W690NF14</t>
  </si>
  <si>
    <t>W691NF14</t>
  </si>
  <si>
    <t>W692NF14</t>
  </si>
  <si>
    <t>W693NF14</t>
  </si>
  <si>
    <t>W694NF14</t>
  </si>
  <si>
    <t>W695NF14</t>
  </si>
  <si>
    <t>W696NF14</t>
  </si>
  <si>
    <t>W697NF14</t>
  </si>
  <si>
    <t>W698NF14</t>
  </si>
  <si>
    <t>R756NF14</t>
  </si>
  <si>
    <t>W750NF14</t>
  </si>
  <si>
    <t>W752NF14</t>
  </si>
  <si>
    <t>W756NF14</t>
  </si>
  <si>
    <t>R757NF14</t>
  </si>
  <si>
    <t>W757NF14</t>
  </si>
  <si>
    <t>R758NF14</t>
  </si>
  <si>
    <t>R761NF14</t>
  </si>
  <si>
    <t>R763NF14</t>
  </si>
  <si>
    <t>R762NF14</t>
  </si>
  <si>
    <t>W762NF14</t>
  </si>
  <si>
    <t>W761NF14</t>
  </si>
  <si>
    <t>W763NF14</t>
  </si>
  <si>
    <t>R764NF14</t>
  </si>
  <si>
    <t>W764NF14</t>
  </si>
  <si>
    <t>R766NF14</t>
  </si>
  <si>
    <t>W766NF14</t>
  </si>
  <si>
    <t>R767NF14</t>
  </si>
  <si>
    <t>W767NF14</t>
  </si>
  <si>
    <t>R768NF14</t>
  </si>
  <si>
    <t>W768NF14</t>
  </si>
  <si>
    <t>R769NF14</t>
  </si>
  <si>
    <t>W769NF14</t>
  </si>
  <si>
    <t>Программа поставки под заказ</t>
  </si>
  <si>
    <t>R750DF14</t>
  </si>
  <si>
    <t>R752DF14</t>
  </si>
  <si>
    <t>R756DF14</t>
  </si>
  <si>
    <t>R757DF14</t>
  </si>
  <si>
    <t>R758DF14</t>
  </si>
  <si>
    <t>R761DF14</t>
  </si>
  <si>
    <t>R762DF14</t>
  </si>
  <si>
    <t>R763DF14</t>
  </si>
  <si>
    <t>R764DF14</t>
  </si>
  <si>
    <t>R766DF14</t>
  </si>
  <si>
    <t>R767DF14</t>
  </si>
  <si>
    <t>R768DF14</t>
  </si>
  <si>
    <t>R769DF14</t>
  </si>
  <si>
    <t>W750DF14</t>
  </si>
  <si>
    <t>W752DF14</t>
  </si>
  <si>
    <t>W756DF14</t>
  </si>
  <si>
    <t>W757DF14</t>
  </si>
  <si>
    <t>W758DF14</t>
  </si>
  <si>
    <t>W761DF14</t>
  </si>
  <si>
    <t>W762DF14</t>
  </si>
  <si>
    <t>W763DF14</t>
  </si>
  <si>
    <t>W764DF14</t>
  </si>
  <si>
    <t>W766DF14</t>
  </si>
  <si>
    <t>W767DF14</t>
  </si>
  <si>
    <t>W768DF14</t>
  </si>
  <si>
    <t>W769DF14</t>
  </si>
  <si>
    <t xml:space="preserve">Размер DF (240 x 52 x 14 мм), ок. 64 штук/кв.м. В упаковке: 32 штуки - около 0,5 кв.м.  в паллете: 57 кв.м.                                                                                                                </t>
  </si>
  <si>
    <t>R664WDF14</t>
  </si>
  <si>
    <t>R665WDF14</t>
  </si>
  <si>
    <t>R682WDF14</t>
  </si>
  <si>
    <t>R684WDF14</t>
  </si>
  <si>
    <t>R685WDF14</t>
  </si>
  <si>
    <t>R686WDF14</t>
  </si>
  <si>
    <t>R687WDF14</t>
  </si>
  <si>
    <t>R688WDF14</t>
  </si>
  <si>
    <t>R689WDF14</t>
  </si>
  <si>
    <t>R690WDF14</t>
  </si>
  <si>
    <t>R691WDF14</t>
  </si>
  <si>
    <t>R692WDF14</t>
  </si>
  <si>
    <t>R693WDF14</t>
  </si>
  <si>
    <t>R694WDF14</t>
  </si>
  <si>
    <t>W664WDF14</t>
  </si>
  <si>
    <t>W665WDF14</t>
  </si>
  <si>
    <t>W682WDF14</t>
  </si>
  <si>
    <t>W684WDF14</t>
  </si>
  <si>
    <t>W685WDF14</t>
  </si>
  <si>
    <t>W686WDF14</t>
  </si>
  <si>
    <t>W687WDF14</t>
  </si>
  <si>
    <t>W688WDF14</t>
  </si>
  <si>
    <t>W689WDF14</t>
  </si>
  <si>
    <t>W690WDF14</t>
  </si>
  <si>
    <t>W691WDF14</t>
  </si>
  <si>
    <t>W692WDF14</t>
  </si>
  <si>
    <t>W693WDF14</t>
  </si>
  <si>
    <t>W694WDF14</t>
  </si>
  <si>
    <t>W697WDF14</t>
  </si>
  <si>
    <t>R680WDF14</t>
  </si>
  <si>
    <t>W680WDF14</t>
  </si>
  <si>
    <t>R695WDF14</t>
  </si>
  <si>
    <t>R696WDF14</t>
  </si>
  <si>
    <t>W695WDF14</t>
  </si>
  <si>
    <t>W696WDF14</t>
  </si>
  <si>
    <t>W698WDF14</t>
  </si>
  <si>
    <t>R698WDF14</t>
  </si>
  <si>
    <t xml:space="preserve"> Другие цвета в формате  RF, DF, WDF, 2DF  - по запросу</t>
  </si>
  <si>
    <t>R303LDF14</t>
  </si>
  <si>
    <t>R685LDF14</t>
  </si>
  <si>
    <t>R750LDF14</t>
  </si>
  <si>
    <t>R769LDF14</t>
  </si>
  <si>
    <t>W303LDF14</t>
  </si>
  <si>
    <t>W736LDF14</t>
  </si>
  <si>
    <t>W750LDF14</t>
  </si>
  <si>
    <t>W763LDF14</t>
  </si>
  <si>
    <t>W769LDF14</t>
  </si>
  <si>
    <t>W685LDF14</t>
  </si>
  <si>
    <t xml:space="preserve"> Другие цвета в формате  LDF  - по запросу</t>
  </si>
  <si>
    <t xml:space="preserve"> Другие цвета в формате WF  - по запросу</t>
  </si>
  <si>
    <t xml:space="preserve"> Другие цвета в формате  LNF  - по запросу</t>
  </si>
  <si>
    <t>R736NF14</t>
  </si>
  <si>
    <t>R743NF14</t>
  </si>
  <si>
    <t>R736DF14</t>
  </si>
  <si>
    <t>R743DF14</t>
  </si>
  <si>
    <t>R382DF14</t>
  </si>
  <si>
    <t>R384DF14</t>
  </si>
  <si>
    <t>R385DF14</t>
  </si>
  <si>
    <t>R386DF14</t>
  </si>
  <si>
    <t>R484DF14</t>
  </si>
  <si>
    <t>R509DF14</t>
  </si>
  <si>
    <t>W382DF14</t>
  </si>
  <si>
    <t>W384DF14</t>
  </si>
  <si>
    <t>W385DF14</t>
  </si>
  <si>
    <t>W386DF14</t>
  </si>
  <si>
    <t>W484DF14</t>
  </si>
  <si>
    <t>W509DF14</t>
  </si>
  <si>
    <t xml:space="preserve">Размер DF (240 x 14 x 52 мм) около 64 штук /кв.м. В упаковке: 32 шт. - около 0,5 кв.м. в палете: 57 кв.м.                                                                                            </t>
  </si>
  <si>
    <t>R335WF17</t>
  </si>
  <si>
    <t>R685WF17</t>
  </si>
  <si>
    <t>R686WF17</t>
  </si>
  <si>
    <t>R687WF17</t>
  </si>
  <si>
    <t>R689WF17</t>
  </si>
  <si>
    <t>R690WF17</t>
  </si>
  <si>
    <t>W335WF17</t>
  </si>
  <si>
    <t>W690WF17</t>
  </si>
  <si>
    <t>W689WF17</t>
  </si>
  <si>
    <t>W687WF17</t>
  </si>
  <si>
    <t>W686WF17</t>
  </si>
  <si>
    <t>W685WF17</t>
  </si>
  <si>
    <t>W743NF14</t>
  </si>
  <si>
    <t>W736NF14</t>
  </si>
  <si>
    <t>W736DF14</t>
  </si>
  <si>
    <t>W743DF14</t>
  </si>
  <si>
    <t>R100LDF14</t>
  </si>
  <si>
    <t>R400LDF14</t>
  </si>
  <si>
    <t>R436LDF14</t>
  </si>
  <si>
    <t>R700LDF14</t>
  </si>
  <si>
    <t>W100LDF14</t>
  </si>
  <si>
    <t>W400LDF14</t>
  </si>
  <si>
    <t>W436LDF14</t>
  </si>
  <si>
    <t>W700LDF14</t>
  </si>
  <si>
    <t>R763LDF14*</t>
  </si>
  <si>
    <t>R736LDF14*</t>
  </si>
  <si>
    <t>R664DF17</t>
  </si>
  <si>
    <t>R665DF17</t>
  </si>
  <si>
    <t>R680DF17</t>
  </si>
  <si>
    <t>R682DF17</t>
  </si>
  <si>
    <t>R684DF17</t>
  </si>
  <si>
    <t>R685DF17</t>
  </si>
  <si>
    <t>R686DF17</t>
  </si>
  <si>
    <t>R687DF17</t>
  </si>
  <si>
    <t>R688DF17</t>
  </si>
  <si>
    <t>R689DF17</t>
  </si>
  <si>
    <t>R690DF17</t>
  </si>
  <si>
    <t>R691DF17</t>
  </si>
  <si>
    <t>R692DF17</t>
  </si>
  <si>
    <t>R693DF17</t>
  </si>
  <si>
    <t>R694DF17</t>
  </si>
  <si>
    <t>R695DF17</t>
  </si>
  <si>
    <t>R696DF17</t>
  </si>
  <si>
    <t>R697DF17</t>
  </si>
  <si>
    <t>R698DF17</t>
  </si>
  <si>
    <t>W664DF17</t>
  </si>
  <si>
    <t>W665DF17</t>
  </si>
  <si>
    <t>W680DF17</t>
  </si>
  <si>
    <t>W682DF17</t>
  </si>
  <si>
    <t>W684DF17</t>
  </si>
  <si>
    <t>W685DF17</t>
  </si>
  <si>
    <t>W686DF17</t>
  </si>
  <si>
    <t>W687DF17</t>
  </si>
  <si>
    <t>W688DF17</t>
  </si>
  <si>
    <t>W689DF17</t>
  </si>
  <si>
    <t>W690DF17</t>
  </si>
  <si>
    <t>W691DF17</t>
  </si>
  <si>
    <t>W692DF17</t>
  </si>
  <si>
    <t>W693DF17</t>
  </si>
  <si>
    <t>W694DF17</t>
  </si>
  <si>
    <t>W695DF17</t>
  </si>
  <si>
    <t>W696DF17</t>
  </si>
  <si>
    <t>W697DF17</t>
  </si>
  <si>
    <t>W698DF17</t>
  </si>
  <si>
    <t xml:space="preserve">Размер DF (240 x 52 x 17 мм), ок. 64 штук/кв.м. В упаковке: 32 штуки - около 0,5 кв.м.  в паллете: 48 кв.м.                                                                                                                  </t>
  </si>
  <si>
    <t xml:space="preserve">Размер LDF (290 x 52 x 14 мм), ок. 54 штук/ кв.м. В упаковке: 27 штук  - около 0,5 кв.м.  в паллете : 44 кв.м.                                                                                                    </t>
  </si>
  <si>
    <t xml:space="preserve">Размер LNF (290 x 71 x 14 мм), ок. 40 штук/кв.м. В упаковке: 30 штук  - около 0,75 кв.м.  в паллете : 48 кв.м.                                                                                                    </t>
  </si>
  <si>
    <t>R307LNF14</t>
  </si>
  <si>
    <t>W307LNF14</t>
  </si>
  <si>
    <t xml:space="preserve">Размер WF (210 x 52 x 17 мм), ок. 74 штук/кв.м., В упаковке: 37 штук - около 0,5 кв.м. в паллете : 48 кв.м.                                                                          </t>
  </si>
  <si>
    <t>Цена,евро/ м2</t>
  </si>
  <si>
    <t>Размер NF (240+115) x 9 x 71 мм упаковка 15 шт., палета 1155шт.</t>
  </si>
  <si>
    <t xml:space="preserve">Размер NF (240 +115) x 14 x 71 мм) упаковка 12 шт.,  палета 1092 шт.              </t>
  </si>
  <si>
    <t xml:space="preserve">Размер NF (240+115) x 14 x 71 мм. Кол-во в упаковке - 12 шт., в паллете - 1092 шт.                </t>
  </si>
  <si>
    <t>Размер RF (240+115) x 9x 65 mm упаковка 15 шт., палета 1155</t>
  </si>
  <si>
    <t xml:space="preserve">Размер WDF (215+115) x 65 x 14 мм.  Кол-во в упаковке 12 шт., в паллете - 1092 шт.                   </t>
  </si>
  <si>
    <t>Размер DF (240+115) x 9x 52 мм, упаковка 15 шт., паллета 1155 шт.</t>
  </si>
  <si>
    <t xml:space="preserve">Размер 2DF14  (240+115) x 113 x 14 мм.  Кол-во в паллете - 1008 шт.                </t>
  </si>
  <si>
    <t xml:space="preserve">Размер DF (240+115) x 14 x 52 мм. Кол-во в упаковке 12 шт., паллета 1092              </t>
  </si>
  <si>
    <t xml:space="preserve">Размер DF (240 +115) x 14 x 52 мм) упаковка 12 шт.,  палета 1092 шт.              </t>
  </si>
  <si>
    <t xml:space="preserve">Размер DF (240+115) x 17 x 52 мм Кол-во в упаковке 12 шт., паллета 1050                </t>
  </si>
  <si>
    <t xml:space="preserve">Размер NF (240+115) x 14 x 71 мм, упаковка 12 шт.,  палета 1092 шт.              </t>
  </si>
  <si>
    <r>
      <t>Размер LD</t>
    </r>
    <r>
      <rPr>
        <b/>
        <sz val="8"/>
        <rFont val="Arial Cyr"/>
        <family val="0"/>
      </rPr>
      <t>F (290+</t>
    </r>
    <r>
      <rPr>
        <b/>
        <sz val="8"/>
        <rFont val="Arial Cyr"/>
        <family val="2"/>
      </rPr>
      <t xml:space="preserve">90) x 52 x 14 мм.  Кол-во в упаковке 12 шт., в паллете - 936 шт.                   </t>
    </r>
  </si>
  <si>
    <r>
      <t>Размер LNF (</t>
    </r>
    <r>
      <rPr>
        <b/>
        <sz val="8"/>
        <rFont val="Arial Cyr"/>
        <family val="0"/>
      </rPr>
      <t>290</t>
    </r>
    <r>
      <rPr>
        <b/>
        <sz val="8"/>
        <rFont val="Arial Cyr"/>
        <family val="2"/>
      </rPr>
      <t xml:space="preserve">+90) x 71 x 14 мм)  Кол-во в упаковке - 12 шт., в паллете - 936 шт.                   </t>
    </r>
  </si>
  <si>
    <r>
      <t xml:space="preserve">Размер WF </t>
    </r>
    <r>
      <rPr>
        <b/>
        <sz val="8"/>
        <rFont val="Arial Cyr"/>
        <family val="0"/>
      </rPr>
      <t>(210</t>
    </r>
    <r>
      <rPr>
        <b/>
        <sz val="8"/>
        <rFont val="Arial Cyr"/>
        <family val="2"/>
      </rPr>
      <t xml:space="preserve">+115) x 52 x 17 мм)  Кол-во в упаковке - 12 шт., в паллете - 1200 шт.                   </t>
    </r>
  </si>
  <si>
    <t xml:space="preserve">sintra cerasi aubergine </t>
  </si>
  <si>
    <t xml:space="preserve">sintra sabioso binaro </t>
  </si>
  <si>
    <t xml:space="preserve">"planto ardor venito" </t>
  </si>
  <si>
    <t xml:space="preserve">galena terreno viva </t>
  </si>
  <si>
    <t xml:space="preserve">sintra argo </t>
  </si>
  <si>
    <t xml:space="preserve">sintra argo blanco </t>
  </si>
  <si>
    <t xml:space="preserve">sintra sabioso ocasa </t>
  </si>
  <si>
    <t xml:space="preserve">sintra crema duna </t>
  </si>
  <si>
    <t xml:space="preserve">sintra terracotta bario </t>
  </si>
  <si>
    <t xml:space="preserve">vascu vulcano petino </t>
  </si>
  <si>
    <t xml:space="preserve">vascu carmesi flores </t>
  </si>
  <si>
    <t xml:space="preserve">vascu ardor rotado </t>
  </si>
  <si>
    <t xml:space="preserve">vascu ardor carbo </t>
  </si>
  <si>
    <t xml:space="preserve">vascu sabiosa bora </t>
  </si>
  <si>
    <t xml:space="preserve">vascu perla linara </t>
  </si>
  <si>
    <t xml:space="preserve">vascu terracotta </t>
  </si>
  <si>
    <t xml:space="preserve">vascu vulcano </t>
  </si>
  <si>
    <t xml:space="preserve">vascu sabiosa blanca </t>
  </si>
  <si>
    <t xml:space="preserve">vascu perla </t>
  </si>
  <si>
    <t xml:space="preserve">vascu argo rotado </t>
  </si>
  <si>
    <t xml:space="preserve">vascu sabiosa rotado </t>
  </si>
  <si>
    <t xml:space="preserve">vascu terracotta locata </t>
  </si>
  <si>
    <t xml:space="preserve">vascu terreno venito </t>
  </si>
  <si>
    <t xml:space="preserve">vascu cerasi legoro </t>
  </si>
  <si>
    <t xml:space="preserve">cerasi viva liso </t>
  </si>
  <si>
    <t xml:space="preserve">ferrum liso </t>
  </si>
  <si>
    <t xml:space="preserve">cerasi maritim </t>
  </si>
  <si>
    <t xml:space="preserve">cerasi maritim negro </t>
  </si>
  <si>
    <t xml:space="preserve">geo ferrum liso  </t>
  </si>
  <si>
    <t xml:space="preserve">"perla liso", кремово-белая с оттенками, гладкая </t>
  </si>
  <si>
    <t xml:space="preserve">"ardor liso", красная пестрая, обожженная, гладкая </t>
  </si>
  <si>
    <t xml:space="preserve">"carmesi liso", красная с оттенками, гладкая </t>
  </si>
  <si>
    <t xml:space="preserve">"ardor mana" , красная пестрая, "рустикаль", с отделкой под шагрень </t>
  </si>
  <si>
    <t xml:space="preserve">"anthracit liso", антрацит с оттенками, гладкая </t>
  </si>
  <si>
    <t xml:space="preserve">sintra carmesi nelino </t>
  </si>
  <si>
    <t xml:space="preserve">"ardor rustico", красная пестрая, обожженная, "структура формбек" </t>
  </si>
  <si>
    <t xml:space="preserve">sintra ardor calino </t>
  </si>
  <si>
    <t xml:space="preserve">sintra terracotta linguro </t>
  </si>
  <si>
    <t xml:space="preserve">sintra ardor </t>
  </si>
  <si>
    <t xml:space="preserve">sintra ardor blanca </t>
  </si>
  <si>
    <t>Серия Classic, клинкерная плитка толщиной  9  мм, DIN 105</t>
  </si>
  <si>
    <t>Серия Galena, клинкерная плитка толщиной  14  мм, DIN 105</t>
  </si>
  <si>
    <t>Дополнительные форматы</t>
  </si>
  <si>
    <t>R663NF14</t>
  </si>
  <si>
    <t>R669NF14</t>
  </si>
  <si>
    <t>W669NF14</t>
  </si>
  <si>
    <t>W663NF14</t>
  </si>
  <si>
    <t>R681NF14</t>
  </si>
  <si>
    <t>R678NF14</t>
  </si>
  <si>
    <t>R677NF14</t>
  </si>
  <si>
    <t>R679NF14</t>
  </si>
  <si>
    <t>W678NF14</t>
  </si>
  <si>
    <t>W677NF14</t>
  </si>
  <si>
    <t>W679NF14</t>
  </si>
  <si>
    <t>W681NF14</t>
  </si>
  <si>
    <t>Серия Sintra  - поверхность ручная формовка, клинкерная плитка толщиной  14  мм, DIN 105</t>
  </si>
  <si>
    <t>Серия VASCU - поверхность  Wasserstrich, клинкерная плитка толщиной  14  мм, DIN 105</t>
  </si>
  <si>
    <t>Серия Classic</t>
  </si>
  <si>
    <t>Серия Galena</t>
  </si>
  <si>
    <t>R560DF14</t>
  </si>
  <si>
    <t>W560DF14</t>
  </si>
  <si>
    <t>R561DF14</t>
  </si>
  <si>
    <t>W561DF14</t>
  </si>
  <si>
    <t>R562DF14</t>
  </si>
  <si>
    <t>W562DF14</t>
  </si>
  <si>
    <t>R560NF14</t>
  </si>
  <si>
    <t>R562NF14</t>
  </si>
  <si>
    <t>R561NF14</t>
  </si>
  <si>
    <t>W560NF14</t>
  </si>
  <si>
    <t>W561NF14</t>
  </si>
  <si>
    <t>W562NF14</t>
  </si>
  <si>
    <t>R580DF14</t>
  </si>
  <si>
    <t>R581DF14</t>
  </si>
  <si>
    <t>R582DF14</t>
  </si>
  <si>
    <t>W580DF14</t>
  </si>
  <si>
    <t>W581DF14</t>
  </si>
  <si>
    <t>W582DF14</t>
  </si>
  <si>
    <t>R580NF14</t>
  </si>
  <si>
    <t>R581NF14</t>
  </si>
  <si>
    <t>R582NF14</t>
  </si>
  <si>
    <t>W580NF14</t>
  </si>
  <si>
    <t>W581NF14</t>
  </si>
  <si>
    <t>W582NF14</t>
  </si>
  <si>
    <t>R733DF14</t>
  </si>
  <si>
    <t>R734DF14</t>
  </si>
  <si>
    <t>R737DF14</t>
  </si>
  <si>
    <t>R733NF14</t>
  </si>
  <si>
    <t>R734NF14</t>
  </si>
  <si>
    <t>R737NF14</t>
  </si>
  <si>
    <t>R738NF14</t>
  </si>
  <si>
    <t>R742NF14</t>
  </si>
  <si>
    <t>R744NF14</t>
  </si>
  <si>
    <t>R745NF14</t>
  </si>
  <si>
    <t>R746NF14</t>
  </si>
  <si>
    <t>R748NF14</t>
  </si>
  <si>
    <t>R749NF14</t>
  </si>
  <si>
    <t>R751NF14</t>
  </si>
  <si>
    <t>R754NF14</t>
  </si>
  <si>
    <t>R759NF14</t>
  </si>
  <si>
    <t>R760NF14</t>
  </si>
  <si>
    <t>R738DF14</t>
  </si>
  <si>
    <t>R739DF14</t>
  </si>
  <si>
    <t>R742DF14</t>
  </si>
  <si>
    <t>R744DF14</t>
  </si>
  <si>
    <t>R745DF14</t>
  </si>
  <si>
    <t>R746DF14</t>
  </si>
  <si>
    <t>R747DF14</t>
  </si>
  <si>
    <t>R749DF14</t>
  </si>
  <si>
    <t>R754DF14</t>
  </si>
  <si>
    <t>R759DF14</t>
  </si>
  <si>
    <t>R760DF14</t>
  </si>
  <si>
    <t>R711DF14</t>
  </si>
  <si>
    <t>R714DF14</t>
  </si>
  <si>
    <t>R715DF14</t>
  </si>
  <si>
    <t>R716DF14</t>
  </si>
  <si>
    <t>R717DF14</t>
  </si>
  <si>
    <t>R718DF14</t>
  </si>
  <si>
    <t>R719DF14</t>
  </si>
  <si>
    <t>R721DF14</t>
  </si>
  <si>
    <t>R720DF14</t>
  </si>
  <si>
    <t>W711DF14</t>
  </si>
  <si>
    <t>W714DF14</t>
  </si>
  <si>
    <t>W715DF14</t>
  </si>
  <si>
    <t>W716DF14</t>
  </si>
  <si>
    <t>W717DF14</t>
  </si>
  <si>
    <t>W718DF14</t>
  </si>
  <si>
    <t>W719DF14</t>
  </si>
  <si>
    <t>W720DF14</t>
  </si>
  <si>
    <t>W721DF14</t>
  </si>
  <si>
    <t>R711NF14</t>
  </si>
  <si>
    <t>R714NF14</t>
  </si>
  <si>
    <t>R715NF14</t>
  </si>
  <si>
    <t>R716NF14</t>
  </si>
  <si>
    <t>R717NF14</t>
  </si>
  <si>
    <t>R718NF14</t>
  </si>
  <si>
    <t>R719NF14</t>
  </si>
  <si>
    <t>R720NF14</t>
  </si>
  <si>
    <t>R721NF14</t>
  </si>
  <si>
    <t>W711NF14</t>
  </si>
  <si>
    <t>W714NF14</t>
  </si>
  <si>
    <t>W715NF14</t>
  </si>
  <si>
    <t>W716NF14</t>
  </si>
  <si>
    <t>W717NF14</t>
  </si>
  <si>
    <t>W718NF14</t>
  </si>
  <si>
    <t>W719NF14</t>
  </si>
  <si>
    <t>W720NF14</t>
  </si>
  <si>
    <t>W721NF14</t>
  </si>
  <si>
    <t>R681DF17</t>
  </si>
  <si>
    <t>W681DF17</t>
  </si>
  <si>
    <t>R678DF17</t>
  </si>
  <si>
    <t>W678DF17</t>
  </si>
  <si>
    <t>R677DF17</t>
  </si>
  <si>
    <t>W677DF17</t>
  </si>
  <si>
    <t>R679DF17</t>
  </si>
  <si>
    <t>W679DF17</t>
  </si>
  <si>
    <t>W733DF14</t>
  </si>
  <si>
    <t>W734DF14</t>
  </si>
  <si>
    <t>W737DF14</t>
  </si>
  <si>
    <t>W738DF14</t>
  </si>
  <si>
    <t>W739DF14</t>
  </si>
  <si>
    <t>W742DF14</t>
  </si>
  <si>
    <t>W744DF14</t>
  </si>
  <si>
    <t>W745DF14</t>
  </si>
  <si>
    <t>W746DF14</t>
  </si>
  <si>
    <t>W747DF14</t>
  </si>
  <si>
    <t>W749DF14</t>
  </si>
  <si>
    <t>W754DF14</t>
  </si>
  <si>
    <t>W759DF14</t>
  </si>
  <si>
    <t>W760DF14</t>
  </si>
  <si>
    <t>R739NF14</t>
  </si>
  <si>
    <t>W739NF14</t>
  </si>
  <si>
    <t>R747NF14</t>
  </si>
  <si>
    <t>W733NF14</t>
  </si>
  <si>
    <t>W734NF14</t>
  </si>
  <si>
    <t>W737NF14</t>
  </si>
  <si>
    <t>W738NF14</t>
  </si>
  <si>
    <t>W742NF14</t>
  </si>
  <si>
    <t>W744NF14</t>
  </si>
  <si>
    <t>W745NF14</t>
  </si>
  <si>
    <t>W746NF14</t>
  </si>
  <si>
    <t>W747NF14</t>
  </si>
  <si>
    <t>W748NF14</t>
  </si>
  <si>
    <t>W749NF14</t>
  </si>
  <si>
    <t>W751NF14</t>
  </si>
  <si>
    <t>W754NF14</t>
  </si>
  <si>
    <t>W759NF14</t>
  </si>
  <si>
    <t>W760NF14</t>
  </si>
  <si>
    <t>R677WDF14</t>
  </si>
  <si>
    <t>W677WDF14</t>
  </si>
  <si>
    <t>R678WDF14</t>
  </si>
  <si>
    <t>W678WDF14</t>
  </si>
  <si>
    <t>R679WDF14</t>
  </si>
  <si>
    <t>W679WDF14</t>
  </si>
  <si>
    <t>R681WDF14</t>
  </si>
  <si>
    <t>W681WDF14</t>
  </si>
  <si>
    <t>R663DF17</t>
  </si>
  <si>
    <t>W663DF17</t>
  </si>
  <si>
    <t>R669DF17</t>
  </si>
  <si>
    <t>W669DF17</t>
  </si>
  <si>
    <t>R663WDF14</t>
  </si>
  <si>
    <t>W663WDF14</t>
  </si>
  <si>
    <t>R669WDF14</t>
  </si>
  <si>
    <t>W669WDF14</t>
  </si>
  <si>
    <t>R748DF14</t>
  </si>
  <si>
    <t>W748DF14</t>
  </si>
  <si>
    <t>R751DF14</t>
  </si>
  <si>
    <t>W751DF14</t>
  </si>
  <si>
    <t>sintra cerasi nelino</t>
  </si>
  <si>
    <t>sintra geo nelino</t>
  </si>
  <si>
    <t>sintra brizzo blanca</t>
  </si>
  <si>
    <t>sintra argo asturi</t>
  </si>
  <si>
    <t>sintra brizzo linguro</t>
  </si>
  <si>
    <t>sintra brizzo</t>
  </si>
  <si>
    <t>vascu crema pandra</t>
  </si>
  <si>
    <t>vascu vulcano verdo</t>
  </si>
  <si>
    <t>vascu vulcano sola</t>
  </si>
  <si>
    <t>vascu vulcano blanca</t>
  </si>
  <si>
    <t>vascu crema petino</t>
  </si>
  <si>
    <t>vascu carmesi legoro</t>
  </si>
  <si>
    <t>vascu geo venito</t>
  </si>
  <si>
    <t>vascu cerasi rotado</t>
  </si>
  <si>
    <t>vascu geo legoro</t>
  </si>
  <si>
    <t>vascu geo merleso</t>
  </si>
  <si>
    <t>vascu geo rotado</t>
  </si>
  <si>
    <t>vascu carmesi</t>
  </si>
  <si>
    <t>vascu carmesi carbo</t>
  </si>
  <si>
    <t>vascu terreno oxana</t>
  </si>
  <si>
    <t>vascu argo oxana</t>
  </si>
  <si>
    <t>vascu saboisa ocasa</t>
  </si>
  <si>
    <t>accudo carmesi</t>
  </si>
  <si>
    <t>accudo carmesi bluastro</t>
  </si>
  <si>
    <t>accudo terreno bluastro</t>
  </si>
  <si>
    <t>accudo ardor</t>
  </si>
  <si>
    <t>accudo geo ferrum</t>
  </si>
  <si>
    <t>accudo terracotta vivo</t>
  </si>
  <si>
    <t>accudo terreno viva</t>
  </si>
  <si>
    <t>accudo cerasi ferrum</t>
  </si>
  <si>
    <t>accudo cerasi maritim</t>
  </si>
  <si>
    <t>carbona carmesi colori</t>
  </si>
  <si>
    <t>carbona carmesi maritimo</t>
  </si>
  <si>
    <t>carbona terreno bluastro</t>
  </si>
  <si>
    <t>salina carmesi colori</t>
  </si>
  <si>
    <t>salina carmesi maritimo</t>
  </si>
  <si>
    <t>salina terreno bluastro</t>
  </si>
  <si>
    <t>R732DF14</t>
  </si>
  <si>
    <t>R731DF14</t>
  </si>
  <si>
    <t>vascu terracotta oxana</t>
  </si>
  <si>
    <t>vascu crema toccata</t>
  </si>
  <si>
    <t>W731DF14</t>
  </si>
  <si>
    <t>W732DF14</t>
  </si>
  <si>
    <t>R731NF14</t>
  </si>
  <si>
    <t>W731NF14</t>
  </si>
  <si>
    <t>R732NF14</t>
  </si>
  <si>
    <t>W732NF14</t>
  </si>
  <si>
    <t>Материалы для монтажа клинкерной плитки Feldhaus Klinker</t>
  </si>
  <si>
    <t>Наименование</t>
  </si>
  <si>
    <t>Мешок, кг.</t>
  </si>
  <si>
    <t>Расход, кг/ м2</t>
  </si>
  <si>
    <t>Цена</t>
  </si>
  <si>
    <t>Стоимость, руб./ м2</t>
  </si>
  <si>
    <t>Складская программа</t>
  </si>
  <si>
    <t>Специальный клей для клинкерной плитки</t>
  </si>
  <si>
    <t>Растворы Quick-mix для заполнения швов клинкерной плитки с помощью шпателя 8-10 мм</t>
  </si>
  <si>
    <t>RKS Клеящий раствор Квик-Микс для приклеивания клинкерной плитки</t>
  </si>
  <si>
    <r>
      <t>RFS</t>
    </r>
    <r>
      <rPr>
        <sz val="10"/>
        <rFont val="Arial Cyr"/>
        <family val="0"/>
      </rPr>
      <t xml:space="preserve"> Раствор для заполнения швов, серый</t>
    </r>
  </si>
  <si>
    <r>
      <t>RFS</t>
    </r>
    <r>
      <rPr>
        <sz val="10"/>
        <rFont val="Arial Cyr"/>
        <family val="0"/>
      </rPr>
      <t xml:space="preserve">  Раствор для заполнения швов, бежево-белый</t>
    </r>
  </si>
  <si>
    <t>Количество штук плитки в одном кв.м. относится к плитке при монтаже со швами 10-12 мм согласно DIN 18 515-1</t>
  </si>
  <si>
    <t>Расход углов на 1 м.п., с пазом 10 мм: DF - 16 шт., NF - 13 шт., RF - 14 шт.,2DF- 8 шт., WDF-14 шт.,   Допустимо незначительное отклонение оттенков между угловыми элементами и плитками одного артикула, также между плитками из разных партий. Заказ угловых элементов осуществляется согласно упаковке.</t>
  </si>
  <si>
    <t>Условия оплаты:  50% при размещении заказа и 50% в течение 3 (трех) дней с момента уведомления о готовности товара к отгрузке  с завода Изготовителя.</t>
  </si>
  <si>
    <t>"carmesi mana", красная с оттенками, с отделкой под шагрень</t>
  </si>
  <si>
    <t>"amari mana", желтая с оттенками, под шагрень с посыпкой</t>
  </si>
  <si>
    <t>"geo senso" темно-коричневая с оттенками, под шагрень</t>
  </si>
  <si>
    <t>"carmesi senso", красная с оттенками, с отделкой под шагрень</t>
  </si>
  <si>
    <t>"ardor senso", красная пестрая, обожженная, с отделкой под шагрень</t>
  </si>
  <si>
    <t>Общество с ограниченной ответственностью</t>
  </si>
  <si>
    <t>R658NF14</t>
  </si>
  <si>
    <t>W658NF14</t>
  </si>
  <si>
    <t>sintra ardor belino</t>
  </si>
  <si>
    <t>R773NF14</t>
  </si>
  <si>
    <t>W773NF14</t>
  </si>
  <si>
    <t>R214DF9</t>
  </si>
  <si>
    <t>R240DF9</t>
  </si>
  <si>
    <t>R287DF9</t>
  </si>
  <si>
    <t>R740DF9</t>
  </si>
  <si>
    <t>R488NF9</t>
  </si>
  <si>
    <t>R788DF9</t>
  </si>
  <si>
    <t>R700DF14</t>
  </si>
  <si>
    <t>R220NF14</t>
  </si>
  <si>
    <t>R227NF14</t>
  </si>
  <si>
    <t>R240NF14</t>
  </si>
  <si>
    <t>R332NF14</t>
  </si>
  <si>
    <t>R535NF14</t>
  </si>
  <si>
    <t>R540NF14</t>
  </si>
  <si>
    <t>R740NF14</t>
  </si>
  <si>
    <t>R100WDF14</t>
  </si>
  <si>
    <t>R287WDF14</t>
  </si>
  <si>
    <t>R335WDF14</t>
  </si>
  <si>
    <t>R400WDF14</t>
  </si>
  <si>
    <t>R436WDF14</t>
  </si>
  <si>
    <t>R488WDF14</t>
  </si>
  <si>
    <t>R500WDF14</t>
  </si>
  <si>
    <t>R700WDF14</t>
  </si>
  <si>
    <t>R483NF14</t>
  </si>
  <si>
    <t>R743LDF14</t>
  </si>
  <si>
    <t>R752LDF14</t>
  </si>
  <si>
    <t>R788DF14</t>
  </si>
  <si>
    <t>R788LDF14</t>
  </si>
  <si>
    <t>R788NF14</t>
  </si>
  <si>
    <t>W700DF14</t>
  </si>
  <si>
    <t>W788DF14</t>
  </si>
  <si>
    <t>W214DF9</t>
  </si>
  <si>
    <t>W287DF9</t>
  </si>
  <si>
    <t>W740DF9</t>
  </si>
  <si>
    <t>W743LDF14</t>
  </si>
  <si>
    <t>W752LDF14</t>
  </si>
  <si>
    <t>W788LDF14</t>
  </si>
  <si>
    <t>R840NF14*</t>
  </si>
  <si>
    <t xml:space="preserve">Размер DF14 (240 x 14 x 52 мм) около 64 штук /кв.м. В упаковке: 32 шт. - около 0,5 кв.м. в палете: 57 кв.м.                                                                                            </t>
  </si>
  <si>
    <t xml:space="preserve">Размер NF14 (240 x 14 x 71 мм) около 48 штук /кв.м. В упаковке: 24 шт. - около 0,5 кв.м. в палете: 45 кв.м.                                                                                            </t>
  </si>
  <si>
    <t>W100WDF14</t>
  </si>
  <si>
    <t>W287WDF14</t>
  </si>
  <si>
    <t>W335WDF14</t>
  </si>
  <si>
    <t>W400WDF14</t>
  </si>
  <si>
    <t>W436WDF14</t>
  </si>
  <si>
    <t>W488WDF14</t>
  </si>
  <si>
    <t>W500WDF14</t>
  </si>
  <si>
    <t>W700WDF14</t>
  </si>
  <si>
    <t>W240DF9</t>
  </si>
  <si>
    <t>W788DF9</t>
  </si>
  <si>
    <t>planto ardor venito</t>
  </si>
  <si>
    <t>vascu argo antrablanca</t>
  </si>
  <si>
    <t>terreno rustico carbo</t>
  </si>
  <si>
    <t>galena terreno viva II</t>
  </si>
  <si>
    <t>R201WDF14</t>
  </si>
  <si>
    <t>W201WDF14</t>
  </si>
  <si>
    <t>R218DF9</t>
  </si>
  <si>
    <t>R313WDF14</t>
  </si>
  <si>
    <t>W313WDF14</t>
  </si>
  <si>
    <t>W218DF9</t>
  </si>
  <si>
    <t>R391NF14</t>
  </si>
  <si>
    <t>W391NF14</t>
  </si>
  <si>
    <t>R489NF14</t>
  </si>
  <si>
    <t>W483NF14</t>
  </si>
  <si>
    <t>W489NF14</t>
  </si>
  <si>
    <t>galena terreno rosato</t>
  </si>
  <si>
    <t>amari viva senso</t>
  </si>
  <si>
    <t>amari rugo</t>
  </si>
  <si>
    <t>ardor rugo</t>
  </si>
  <si>
    <t>R563DF14</t>
  </si>
  <si>
    <t>carbona ardor rutila</t>
  </si>
  <si>
    <t>W563DF14</t>
  </si>
  <si>
    <t>carbona geo maritim</t>
  </si>
  <si>
    <t>R564DF14</t>
  </si>
  <si>
    <t>R563NF14</t>
  </si>
  <si>
    <t>W563NF14</t>
  </si>
  <si>
    <t>W564DF14</t>
  </si>
  <si>
    <t>R564NF14</t>
  </si>
  <si>
    <t>W564NF14</t>
  </si>
  <si>
    <t>R565DF14</t>
  </si>
  <si>
    <t>carbona geo ferrum</t>
  </si>
  <si>
    <t>W565DF14</t>
  </si>
  <si>
    <t>R565NF14</t>
  </si>
  <si>
    <t>W565NF14</t>
  </si>
  <si>
    <t>R730DF14</t>
  </si>
  <si>
    <t>vascu crema bora</t>
  </si>
  <si>
    <t>W730DF14</t>
  </si>
  <si>
    <t>R730NF14</t>
  </si>
  <si>
    <t>W730NF14</t>
  </si>
  <si>
    <t>R770DF14</t>
  </si>
  <si>
    <t>vascu cerasi venito</t>
  </si>
  <si>
    <t>W770DF14</t>
  </si>
  <si>
    <t>R770NF14</t>
  </si>
  <si>
    <t>W770NF14</t>
  </si>
  <si>
    <t>R970DF14</t>
  </si>
  <si>
    <t>R980DF14</t>
  </si>
  <si>
    <t>W970DF14</t>
  </si>
  <si>
    <t>R970NF14</t>
  </si>
  <si>
    <t>R980NF14</t>
  </si>
  <si>
    <t>W980DF14</t>
  </si>
  <si>
    <t>W970NF14</t>
  </si>
  <si>
    <t>W980NF14</t>
  </si>
  <si>
    <t>Специальная цена на 2015 год</t>
  </si>
  <si>
    <t>W488NF9</t>
  </si>
  <si>
    <t>W220NF14</t>
  </si>
  <si>
    <t>W227NF14</t>
  </si>
  <si>
    <t>W240NF14</t>
  </si>
  <si>
    <t>W332NF14</t>
  </si>
  <si>
    <t>W535NF14</t>
  </si>
  <si>
    <t>W540NF14</t>
  </si>
  <si>
    <t>W740NF14</t>
  </si>
  <si>
    <t>W788NF14</t>
  </si>
  <si>
    <t>W840NF14*</t>
  </si>
  <si>
    <t>R738LDF14*</t>
  </si>
  <si>
    <t>W738LDF14*</t>
  </si>
  <si>
    <t>R764LDF14*</t>
  </si>
  <si>
    <t>W764LDF14*</t>
  </si>
  <si>
    <t>R773LDF14</t>
  </si>
  <si>
    <t>W773LDF14</t>
  </si>
  <si>
    <t>Прайс-лист 2015 на клинкерную плитку "под кирпич" Feldhaus Klinker</t>
  </si>
  <si>
    <t>72119  UG</t>
  </si>
  <si>
    <t>Канистра</t>
  </si>
  <si>
    <t>Инструмент Quick-mix для заполнения швов 28*19 (кельма)</t>
  </si>
  <si>
    <t>Штука</t>
  </si>
  <si>
    <t>Инструмент Quick-mix для заполнения швов Шприц-пистолет</t>
  </si>
  <si>
    <t>12330 KSE</t>
  </si>
  <si>
    <t>Смеси Quick-mix 12330 KSE, средство для удаления известкового налета, упак.11,8 кг., пр-во Германия</t>
  </si>
  <si>
    <t>FM . A Цветная смесь для заделки швов, цвет  алебастрово-белый</t>
  </si>
  <si>
    <t>FM . F Цветная смесь для заделки швов, цвет тёмно-коричневый</t>
  </si>
  <si>
    <t>FM . H Цветная смесь для заделки швов, цвет графитово-чёрный</t>
  </si>
  <si>
    <t>Пластичные затирки Quick-mix для заполнения швов клинкерной плитки с помощью монтажного пистолета</t>
  </si>
  <si>
    <t>72454 RSS</t>
  </si>
  <si>
    <t>72455 RSS</t>
  </si>
  <si>
    <t>72456 RSS</t>
  </si>
  <si>
    <t>72457 RSS</t>
  </si>
  <si>
    <t>Цветной шовный раствор для СФТК с наружным
слоем из керамической плитки, светло-коричневый</t>
  </si>
  <si>
    <t>72458 RSS</t>
  </si>
  <si>
    <t xml:space="preserve">Цветной шовный раствор для СФТК с наружным  
слоем из керамической плитки, тёмно-коричневый </t>
  </si>
  <si>
    <t>vascu</t>
  </si>
  <si>
    <t>-</t>
  </si>
  <si>
    <t>"carmesi antic mana"</t>
  </si>
  <si>
    <t>"geo sabio", темно-коричневая с оттенками, с посыпкой</t>
  </si>
  <si>
    <t>sintra crema duna</t>
  </si>
  <si>
    <t>sintra sabioso ocasa</t>
  </si>
  <si>
    <t>sintra geo</t>
  </si>
  <si>
    <t>sintra terracotta bario</t>
  </si>
  <si>
    <t>72497 - Kельма</t>
  </si>
  <si>
    <t>72541 Шприц-пистолет</t>
  </si>
  <si>
    <t>Серия Sintra - поверхность ручная формовка</t>
  </si>
  <si>
    <t>Серия VASCU - поверхность Wasserstrich</t>
  </si>
  <si>
    <t>Серия ACCUDO - поверхность под шагрень</t>
  </si>
  <si>
    <t>Серия Carbona / Salina - поверхность расплавленный обжиг</t>
  </si>
  <si>
    <t>(действителен с 01.04.2015)</t>
  </si>
  <si>
    <t xml:space="preserve">Цветной шовный раствор для СФТК с наружным
слоем из керамической плитки, стально-серый                                 </t>
  </si>
  <si>
    <t xml:space="preserve">Цветной шовный раствор для СФТК с наружным
слоем из керамической плитки, белый                                                 </t>
  </si>
  <si>
    <t xml:space="preserve">Цветной шовный раствор для СФТК с наружным
слоем из керамической плитки, бежевый                                            </t>
  </si>
  <si>
    <t>R773DF14</t>
  </si>
  <si>
    <t>W773DF14</t>
  </si>
  <si>
    <t>72119  UG, Универсальная грунтовка  , упак 10кг, пр-во Россия</t>
  </si>
  <si>
    <t>"СибХаус Клинкер"</t>
  </si>
  <si>
    <t>www.сибхаус.рф   тел./факс: (383) 310-53-30, 8-800-250-15-85</t>
  </si>
  <si>
    <t>!!! Цены со склада в г. Новосибирск !!!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</si>
</sst>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"/>
    <numFmt numFmtId="169" formatCode="0.000"/>
    <numFmt numFmtId="170" formatCode="0.0000"/>
    <numFmt numFmtId="171" formatCode="_-* #,##0.00\ [$€-1]_-;\-* #,##0.00\ [$€-1]_-;_-* &quot;-&quot;??\ [$€-1]_-"/>
    <numFmt numFmtId="172" formatCode="#,##0.00\ [$€-1]"/>
    <numFmt numFmtId="173" formatCode="#,##0.00_р_."/>
    <numFmt numFmtId="174" formatCode="0.00000000"/>
    <numFmt numFmtId="175" formatCode="0.0000000"/>
    <numFmt numFmtId="176" formatCode="0.000000"/>
    <numFmt numFmtId="177" formatCode="0.00000"/>
    <numFmt numFmtId="178" formatCode="[$-FC19]d\ mmmm\ yyyy\ &quot;г.&quot;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 Cyr"/>
      <family val="2"/>
    </font>
    <font>
      <i/>
      <sz val="8"/>
      <name val="Arial"/>
      <family val="2"/>
    </font>
    <font>
      <b/>
      <sz val="14"/>
      <name val="Tahoma"/>
      <family val="2"/>
    </font>
    <font>
      <b/>
      <vertAlign val="superscript"/>
      <sz val="9"/>
      <name val="Arial"/>
      <family val="2"/>
    </font>
    <font>
      <b/>
      <sz val="8"/>
      <name val="Arial Cyr"/>
      <family val="2"/>
    </font>
    <font>
      <b/>
      <sz val="7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4"/>
      <name val="Arial Black"/>
      <family val="2"/>
    </font>
    <font>
      <b/>
      <sz val="11"/>
      <name val="Arial Black"/>
      <family val="2"/>
    </font>
    <font>
      <b/>
      <sz val="12"/>
      <name val="Arial Black"/>
      <family val="2"/>
    </font>
    <font>
      <sz val="11"/>
      <name val="Arial Black"/>
      <family val="2"/>
    </font>
    <font>
      <sz val="12"/>
      <name val="Arial Black"/>
      <family val="2"/>
    </font>
    <font>
      <sz val="11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1"/>
      <name val="Tahoma"/>
      <family val="2"/>
    </font>
    <font>
      <b/>
      <sz val="16"/>
      <name val="Tahoma"/>
      <family val="2"/>
    </font>
    <font>
      <b/>
      <sz val="22"/>
      <name val="Tahoma"/>
      <family val="2"/>
    </font>
    <font>
      <b/>
      <sz val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Tahoma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Tahoma"/>
      <family val="2"/>
    </font>
    <font>
      <b/>
      <sz val="16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F8B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FF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>
      <alignment/>
      <protection/>
    </xf>
    <xf numFmtId="0" fontId="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631">
    <xf numFmtId="0" fontId="0" fillId="0" borderId="0" xfId="0" applyAlignment="1">
      <alignment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left" vertical="center"/>
    </xf>
    <xf numFmtId="49" fontId="9" fillId="0" borderId="15" xfId="0" applyNumberFormat="1" applyFont="1" applyFill="1" applyBorder="1" applyAlignment="1">
      <alignment horizontal="left" vertical="center"/>
    </xf>
    <xf numFmtId="49" fontId="9" fillId="0" borderId="15" xfId="0" applyNumberFormat="1" applyFont="1" applyFill="1" applyBorder="1" applyAlignment="1">
      <alignment horizontal="left" vertical="center"/>
    </xf>
    <xf numFmtId="49" fontId="9" fillId="0" borderId="16" xfId="0" applyNumberFormat="1" applyFont="1" applyFill="1" applyBorder="1" applyAlignment="1">
      <alignment horizontal="left" vertical="center"/>
    </xf>
    <xf numFmtId="49" fontId="9" fillId="0" borderId="17" xfId="0" applyNumberFormat="1" applyFont="1" applyFill="1" applyBorder="1" applyAlignment="1">
      <alignment horizontal="left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left" vertical="center"/>
    </xf>
    <xf numFmtId="2" fontId="9" fillId="0" borderId="17" xfId="0" applyNumberFormat="1" applyFont="1" applyFill="1" applyBorder="1" applyAlignment="1">
      <alignment horizontal="left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168" fontId="10" fillId="0" borderId="15" xfId="0" applyNumberFormat="1" applyFont="1" applyFill="1" applyBorder="1" applyAlignment="1">
      <alignment horizontal="center" vertical="center" wrapText="1"/>
    </xf>
    <xf numFmtId="168" fontId="10" fillId="0" borderId="17" xfId="0" applyNumberFormat="1" applyFont="1" applyFill="1" applyBorder="1" applyAlignment="1">
      <alignment horizontal="center" vertical="center" wrapText="1"/>
    </xf>
    <xf numFmtId="168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17" xfId="0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49" fontId="3" fillId="33" borderId="25" xfId="0" applyNumberFormat="1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/>
    </xf>
    <xf numFmtId="2" fontId="9" fillId="0" borderId="20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left" vertical="center"/>
    </xf>
    <xf numFmtId="49" fontId="9" fillId="0" borderId="27" xfId="0" applyNumberFormat="1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 wrapText="1"/>
    </xf>
    <xf numFmtId="49" fontId="9" fillId="0" borderId="29" xfId="0" applyNumberFormat="1" applyFont="1" applyFill="1" applyBorder="1" applyAlignment="1">
      <alignment horizontal="left" vertical="center"/>
    </xf>
    <xf numFmtId="0" fontId="10" fillId="0" borderId="29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2" fontId="9" fillId="0" borderId="15" xfId="0" applyNumberFormat="1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2" fontId="9" fillId="0" borderId="14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49" fontId="9" fillId="0" borderId="34" xfId="0" applyNumberFormat="1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 wrapText="1"/>
    </xf>
    <xf numFmtId="2" fontId="9" fillId="0" borderId="36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left" vertical="center"/>
    </xf>
    <xf numFmtId="0" fontId="10" fillId="0" borderId="38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49" fontId="9" fillId="0" borderId="39" xfId="0" applyNumberFormat="1" applyFont="1" applyFill="1" applyBorder="1" applyAlignment="1">
      <alignment horizontal="left" vertical="center"/>
    </xf>
    <xf numFmtId="0" fontId="10" fillId="0" borderId="40" xfId="0" applyFont="1" applyFill="1" applyBorder="1" applyAlignment="1">
      <alignment vertical="center"/>
    </xf>
    <xf numFmtId="49" fontId="9" fillId="0" borderId="41" xfId="0" applyNumberFormat="1" applyFont="1" applyFill="1" applyBorder="1" applyAlignment="1">
      <alignment horizontal="left" vertical="center"/>
    </xf>
    <xf numFmtId="49" fontId="9" fillId="0" borderId="42" xfId="0" applyNumberFormat="1" applyFont="1" applyFill="1" applyBorder="1" applyAlignment="1">
      <alignment horizontal="left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168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/>
    </xf>
    <xf numFmtId="49" fontId="9" fillId="0" borderId="44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168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vertical="center"/>
    </xf>
    <xf numFmtId="49" fontId="9" fillId="0" borderId="46" xfId="0" applyNumberFormat="1" applyFont="1" applyFill="1" applyBorder="1" applyAlignment="1">
      <alignment horizontal="left" vertical="center"/>
    </xf>
    <xf numFmtId="0" fontId="10" fillId="0" borderId="28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2" fontId="9" fillId="0" borderId="36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2" fontId="10" fillId="0" borderId="44" xfId="0" applyNumberFormat="1" applyFont="1" applyFill="1" applyBorder="1" applyAlignment="1">
      <alignment horizontal="center" vertical="center"/>
    </xf>
    <xf numFmtId="2" fontId="10" fillId="0" borderId="29" xfId="0" applyNumberFormat="1" applyFont="1" applyFill="1" applyBorder="1" applyAlignment="1">
      <alignment horizontal="center" vertical="center"/>
    </xf>
    <xf numFmtId="2" fontId="10" fillId="0" borderId="43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/>
    </xf>
    <xf numFmtId="0" fontId="6" fillId="0" borderId="4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left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3" borderId="53" xfId="0" applyFont="1" applyFill="1" applyBorder="1" applyAlignment="1">
      <alignment horizontal="left" vertical="center" wrapText="1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 vertical="center"/>
    </xf>
    <xf numFmtId="0" fontId="10" fillId="0" borderId="46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left" vertical="center"/>
    </xf>
    <xf numFmtId="49" fontId="9" fillId="0" borderId="55" xfId="0" applyNumberFormat="1" applyFont="1" applyFill="1" applyBorder="1" applyAlignment="1">
      <alignment horizontal="left" vertical="center"/>
    </xf>
    <xf numFmtId="0" fontId="11" fillId="33" borderId="46" xfId="0" applyFont="1" applyFill="1" applyBorder="1" applyAlignment="1">
      <alignment vertical="center"/>
    </xf>
    <xf numFmtId="0" fontId="11" fillId="33" borderId="36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49" fontId="9" fillId="0" borderId="56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57" xfId="0" applyNumberFormat="1" applyFont="1" applyFill="1" applyBorder="1" applyAlignment="1">
      <alignment horizontal="center" vertical="center"/>
    </xf>
    <xf numFmtId="173" fontId="26" fillId="0" borderId="24" xfId="0" applyNumberFormat="1" applyFont="1" applyFill="1" applyBorder="1" applyAlignment="1">
      <alignment horizontal="center" vertical="center"/>
    </xf>
    <xf numFmtId="2" fontId="10" fillId="0" borderId="26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49" fontId="9" fillId="0" borderId="58" xfId="0" applyNumberFormat="1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left" vertical="center" wrapText="1"/>
    </xf>
    <xf numFmtId="0" fontId="10" fillId="0" borderId="43" xfId="0" applyNumberFormat="1" applyFont="1" applyFill="1" applyBorder="1" applyAlignment="1">
      <alignment horizontal="center" vertical="center"/>
    </xf>
    <xf numFmtId="2" fontId="9" fillId="0" borderId="60" xfId="0" applyNumberFormat="1" applyFont="1" applyFill="1" applyBorder="1" applyAlignment="1">
      <alignment horizontal="center" vertical="center"/>
    </xf>
    <xf numFmtId="49" fontId="9" fillId="0" borderId="61" xfId="0" applyNumberFormat="1" applyFont="1" applyFill="1" applyBorder="1" applyAlignment="1">
      <alignment horizontal="left" vertical="center"/>
    </xf>
    <xf numFmtId="0" fontId="75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2" fontId="8" fillId="0" borderId="6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2" fontId="17" fillId="0" borderId="0" xfId="0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0" fillId="0" borderId="63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2" fontId="9" fillId="0" borderId="53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173" fontId="26" fillId="0" borderId="62" xfId="0" applyNumberFormat="1" applyFont="1" applyFill="1" applyBorder="1" applyAlignment="1">
      <alignment vertical="center"/>
    </xf>
    <xf numFmtId="0" fontId="0" fillId="0" borderId="64" xfId="0" applyNumberFormat="1" applyFont="1" applyFill="1" applyBorder="1" applyAlignment="1">
      <alignment horizontal="center" vertical="center"/>
    </xf>
    <xf numFmtId="0" fontId="1" fillId="0" borderId="30" xfId="34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center" vertical="center"/>
    </xf>
    <xf numFmtId="0" fontId="0" fillId="0" borderId="65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49" fontId="9" fillId="0" borderId="66" xfId="0" applyNumberFormat="1" applyFont="1" applyFill="1" applyBorder="1" applyAlignment="1">
      <alignment horizontal="left" vertical="center"/>
    </xf>
    <xf numFmtId="2" fontId="9" fillId="0" borderId="67" xfId="0" applyNumberFormat="1" applyFont="1" applyFill="1" applyBorder="1" applyAlignment="1">
      <alignment horizontal="center" vertical="center"/>
    </xf>
    <xf numFmtId="2" fontId="10" fillId="0" borderId="56" xfId="0" applyNumberFormat="1" applyFont="1" applyFill="1" applyBorder="1" applyAlignment="1">
      <alignment horizontal="center" vertical="center"/>
    </xf>
    <xf numFmtId="2" fontId="9" fillId="0" borderId="28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168" fontId="10" fillId="0" borderId="56" xfId="0" applyNumberFormat="1" applyFont="1" applyFill="1" applyBorder="1" applyAlignment="1">
      <alignment horizontal="center" vertical="center" wrapText="1"/>
    </xf>
    <xf numFmtId="0" fontId="10" fillId="0" borderId="56" xfId="0" applyNumberFormat="1" applyFont="1" applyFill="1" applyBorder="1" applyAlignment="1">
      <alignment horizontal="center" vertical="center"/>
    </xf>
    <xf numFmtId="2" fontId="10" fillId="0" borderId="56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2" fontId="10" fillId="0" borderId="49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57" xfId="0" applyNumberFormat="1" applyFont="1" applyFill="1" applyBorder="1" applyAlignment="1">
      <alignment horizontal="center" vertical="center"/>
    </xf>
    <xf numFmtId="2" fontId="10" fillId="0" borderId="57" xfId="0" applyNumberFormat="1" applyFont="1" applyFill="1" applyBorder="1" applyAlignment="1">
      <alignment horizontal="center" vertical="center"/>
    </xf>
    <xf numFmtId="49" fontId="9" fillId="0" borderId="61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left" vertical="center" wrapText="1"/>
    </xf>
    <xf numFmtId="2" fontId="10" fillId="0" borderId="57" xfId="0" applyNumberFormat="1" applyFont="1" applyFill="1" applyBorder="1" applyAlignment="1">
      <alignment horizontal="center" vertical="center"/>
    </xf>
    <xf numFmtId="0" fontId="10" fillId="0" borderId="57" xfId="0" applyNumberFormat="1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left" vertical="center"/>
    </xf>
    <xf numFmtId="2" fontId="9" fillId="0" borderId="28" xfId="0" applyNumberFormat="1" applyFont="1" applyFill="1" applyBorder="1" applyAlignment="1">
      <alignment horizontal="center" vertical="center"/>
    </xf>
    <xf numFmtId="2" fontId="10" fillId="0" borderId="68" xfId="0" applyNumberFormat="1" applyFont="1" applyFill="1" applyBorder="1" applyAlignment="1">
      <alignment horizontal="center" vertical="center"/>
    </xf>
    <xf numFmtId="0" fontId="10" fillId="0" borderId="68" xfId="0" applyNumberFormat="1" applyFont="1" applyFill="1" applyBorder="1" applyAlignment="1">
      <alignment horizontal="center" vertical="center"/>
    </xf>
    <xf numFmtId="2" fontId="9" fillId="0" borderId="47" xfId="0" applyNumberFormat="1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 wrapText="1"/>
    </xf>
    <xf numFmtId="0" fontId="26" fillId="34" borderId="69" xfId="0" applyFont="1" applyFill="1" applyBorder="1" applyAlignment="1">
      <alignment horizontal="center" vertical="center" wrapText="1"/>
    </xf>
    <xf numFmtId="0" fontId="29" fillId="34" borderId="70" xfId="0" applyFont="1" applyFill="1" applyBorder="1" applyAlignment="1">
      <alignment horizontal="center" vertical="center" wrapText="1"/>
    </xf>
    <xf numFmtId="0" fontId="26" fillId="34" borderId="71" xfId="0" applyFont="1" applyFill="1" applyBorder="1" applyAlignment="1">
      <alignment horizontal="center" vertical="center" wrapText="1"/>
    </xf>
    <xf numFmtId="0" fontId="26" fillId="34" borderId="72" xfId="0" applyFont="1" applyFill="1" applyBorder="1" applyAlignment="1">
      <alignment horizontal="center" vertical="center" wrapText="1"/>
    </xf>
    <xf numFmtId="0" fontId="26" fillId="34" borderId="73" xfId="0" applyFont="1" applyFill="1" applyBorder="1" applyAlignment="1">
      <alignment horizontal="center" vertical="center" wrapText="1"/>
    </xf>
    <xf numFmtId="173" fontId="26" fillId="0" borderId="57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/>
    </xf>
    <xf numFmtId="49" fontId="0" fillId="0" borderId="57" xfId="0" applyNumberFormat="1" applyFill="1" applyBorder="1" applyAlignment="1">
      <alignment horizontal="left" vertical="center" wrapText="1"/>
    </xf>
    <xf numFmtId="49" fontId="0" fillId="0" borderId="57" xfId="0" applyNumberFormat="1" applyFont="1" applyFill="1" applyBorder="1" applyAlignment="1">
      <alignment horizontal="center" vertical="center" wrapText="1"/>
    </xf>
    <xf numFmtId="0" fontId="1" fillId="0" borderId="44" xfId="34" applyFont="1" applyFill="1" applyBorder="1" applyAlignment="1" applyProtection="1">
      <alignment horizontal="center" vertical="center"/>
      <protection locked="0"/>
    </xf>
    <xf numFmtId="0" fontId="0" fillId="0" borderId="74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center" vertical="center"/>
    </xf>
    <xf numFmtId="0" fontId="0" fillId="0" borderId="74" xfId="0" applyNumberFormat="1" applyFont="1" applyFill="1" applyBorder="1" applyAlignment="1">
      <alignment horizontal="center" vertical="center"/>
    </xf>
    <xf numFmtId="173" fontId="26" fillId="0" borderId="33" xfId="0" applyNumberFormat="1" applyFont="1" applyFill="1" applyBorder="1" applyAlignment="1">
      <alignment horizontal="center" vertical="center"/>
    </xf>
    <xf numFmtId="173" fontId="26" fillId="0" borderId="54" xfId="0" applyNumberFormat="1" applyFont="1" applyFill="1" applyBorder="1" applyAlignment="1">
      <alignment vertical="center"/>
    </xf>
    <xf numFmtId="173" fontId="26" fillId="0" borderId="31" xfId="0" applyNumberFormat="1" applyFont="1" applyFill="1" applyBorder="1" applyAlignment="1">
      <alignment horizontal="center" vertical="center"/>
    </xf>
    <xf numFmtId="173" fontId="26" fillId="0" borderId="16" xfId="0" applyNumberFormat="1" applyFont="1" applyFill="1" applyBorder="1" applyAlignment="1">
      <alignment horizontal="center" vertical="center"/>
    </xf>
    <xf numFmtId="0" fontId="1" fillId="0" borderId="23" xfId="34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horizontal="center" vertical="center"/>
    </xf>
    <xf numFmtId="173" fontId="26" fillId="0" borderId="15" xfId="0" applyNumberFormat="1" applyFont="1" applyFill="1" applyBorder="1" applyAlignment="1">
      <alignment horizontal="center" vertical="center"/>
    </xf>
    <xf numFmtId="0" fontId="1" fillId="0" borderId="42" xfId="34" applyFont="1" applyFill="1" applyBorder="1" applyAlignment="1" applyProtection="1">
      <alignment horizontal="center" vertical="center"/>
      <protection locked="0"/>
    </xf>
    <xf numFmtId="0" fontId="0" fillId="0" borderId="75" xfId="0" applyFont="1" applyFill="1" applyBorder="1" applyAlignment="1">
      <alignment vertical="center" wrapText="1"/>
    </xf>
    <xf numFmtId="0" fontId="28" fillId="0" borderId="42" xfId="0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/>
    </xf>
    <xf numFmtId="173" fontId="26" fillId="0" borderId="45" xfId="0" applyNumberFormat="1" applyFont="1" applyFill="1" applyBorder="1" applyAlignment="1">
      <alignment horizontal="center" vertical="center"/>
    </xf>
    <xf numFmtId="173" fontId="26" fillId="0" borderId="17" xfId="0" applyNumberFormat="1" applyFont="1" applyFill="1" applyBorder="1" applyAlignment="1">
      <alignment horizontal="center" vertical="center"/>
    </xf>
    <xf numFmtId="173" fontId="26" fillId="0" borderId="14" xfId="0" applyNumberFormat="1" applyFont="1" applyFill="1" applyBorder="1" applyAlignment="1">
      <alignment vertical="center"/>
    </xf>
    <xf numFmtId="49" fontId="65" fillId="0" borderId="32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173" fontId="26" fillId="0" borderId="63" xfId="0" applyNumberFormat="1" applyFont="1" applyFill="1" applyBorder="1" applyAlignment="1">
      <alignment horizontal="right" vertical="center"/>
    </xf>
    <xf numFmtId="49" fontId="65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173" fontId="26" fillId="0" borderId="28" xfId="0" applyNumberFormat="1" applyFont="1" applyFill="1" applyBorder="1" applyAlignment="1">
      <alignment horizontal="right" vertical="center"/>
    </xf>
    <xf numFmtId="49" fontId="65" fillId="0" borderId="42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 wrapText="1"/>
    </xf>
    <xf numFmtId="173" fontId="26" fillId="0" borderId="76" xfId="0" applyNumberFormat="1" applyFont="1" applyFill="1" applyBorder="1" applyAlignment="1">
      <alignment horizontal="right" vertical="center"/>
    </xf>
    <xf numFmtId="173" fontId="26" fillId="0" borderId="55" xfId="0" applyNumberFormat="1" applyFont="1" applyFill="1" applyBorder="1" applyAlignment="1">
      <alignment vertical="center"/>
    </xf>
    <xf numFmtId="0" fontId="10" fillId="0" borderId="57" xfId="0" applyFont="1" applyFill="1" applyBorder="1" applyAlignment="1">
      <alignment vertical="center"/>
    </xf>
    <xf numFmtId="49" fontId="9" fillId="0" borderId="6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173" fontId="26" fillId="0" borderId="77" xfId="0" applyNumberFormat="1" applyFont="1" applyFill="1" applyBorder="1" applyAlignment="1">
      <alignment horizontal="center" vertical="center"/>
    </xf>
    <xf numFmtId="0" fontId="27" fillId="0" borderId="36" xfId="34" applyFont="1" applyFill="1" applyBorder="1" applyAlignment="1" applyProtection="1">
      <alignment vertical="center"/>
      <protection locked="0"/>
    </xf>
    <xf numFmtId="49" fontId="65" fillId="0" borderId="32" xfId="0" applyNumberFormat="1" applyFont="1" applyFill="1" applyBorder="1" applyAlignment="1">
      <alignment horizontal="center" vertical="center"/>
    </xf>
    <xf numFmtId="49" fontId="0" fillId="0" borderId="74" xfId="0" applyNumberFormat="1" applyFill="1" applyBorder="1" applyAlignment="1">
      <alignment horizontal="left" vertical="center" wrapText="1"/>
    </xf>
    <xf numFmtId="49" fontId="0" fillId="0" borderId="74" xfId="0" applyNumberFormat="1" applyFont="1" applyFill="1" applyBorder="1" applyAlignment="1">
      <alignment horizontal="center" vertical="center" wrapText="1"/>
    </xf>
    <xf numFmtId="173" fontId="26" fillId="0" borderId="78" xfId="0" applyNumberFormat="1" applyFont="1" applyFill="1" applyBorder="1" applyAlignment="1">
      <alignment horizontal="center" vertical="center"/>
    </xf>
    <xf numFmtId="0" fontId="26" fillId="0" borderId="79" xfId="0" applyNumberFormat="1" applyFont="1" applyFill="1" applyBorder="1" applyAlignment="1">
      <alignment horizontal="center" vertical="center"/>
    </xf>
    <xf numFmtId="49" fontId="65" fillId="0" borderId="42" xfId="0" applyNumberFormat="1" applyFont="1" applyFill="1" applyBorder="1" applyAlignment="1">
      <alignment horizontal="center" vertical="center"/>
    </xf>
    <xf numFmtId="49" fontId="0" fillId="0" borderId="75" xfId="0" applyNumberFormat="1" applyFill="1" applyBorder="1" applyAlignment="1">
      <alignment horizontal="left" vertical="center" wrapText="1"/>
    </xf>
    <xf numFmtId="49" fontId="0" fillId="0" borderId="75" xfId="0" applyNumberFormat="1" applyFont="1" applyFill="1" applyBorder="1" applyAlignment="1">
      <alignment horizontal="center" vertical="center" wrapText="1"/>
    </xf>
    <xf numFmtId="173" fontId="26" fillId="0" borderId="80" xfId="0" applyNumberFormat="1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" fillId="0" borderId="60" xfId="0" applyFont="1" applyFill="1" applyBorder="1" applyAlignment="1">
      <alignment vertical="center" wrapText="1"/>
    </xf>
    <xf numFmtId="0" fontId="75" fillId="0" borderId="0" xfId="0" applyFont="1" applyFill="1" applyAlignment="1">
      <alignment vertical="center"/>
    </xf>
    <xf numFmtId="0" fontId="75" fillId="0" borderId="0" xfId="0" applyFont="1" applyFill="1" applyAlignment="1">
      <alignment horizontal="left" vertical="center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left" vertical="center" wrapText="1"/>
    </xf>
    <xf numFmtId="2" fontId="10" fillId="0" borderId="14" xfId="0" applyNumberFormat="1" applyFont="1" applyFill="1" applyBorder="1" applyAlignment="1">
      <alignment horizontal="center" vertical="center"/>
    </xf>
    <xf numFmtId="0" fontId="65" fillId="0" borderId="23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 wrapText="1"/>
    </xf>
    <xf numFmtId="2" fontId="10" fillId="0" borderId="54" xfId="0" applyNumberFormat="1" applyFont="1" applyFill="1" applyBorder="1" applyAlignment="1">
      <alignment horizontal="center" vertical="center"/>
    </xf>
    <xf numFmtId="2" fontId="10" fillId="0" borderId="62" xfId="0" applyNumberFormat="1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left"/>
    </xf>
    <xf numFmtId="0" fontId="26" fillId="0" borderId="67" xfId="0" applyFont="1" applyFill="1" applyBorder="1" applyAlignment="1">
      <alignment vertical="center" wrapText="1"/>
    </xf>
    <xf numFmtId="2" fontId="8" fillId="0" borderId="54" xfId="0" applyNumberFormat="1" applyFont="1" applyFill="1" applyBorder="1" applyAlignment="1">
      <alignment vertical="center"/>
    </xf>
    <xf numFmtId="0" fontId="7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/>
    </xf>
    <xf numFmtId="49" fontId="9" fillId="13" borderId="39" xfId="0" applyNumberFormat="1" applyFont="1" applyFill="1" applyBorder="1" applyAlignment="1">
      <alignment horizontal="left" vertical="center"/>
    </xf>
    <xf numFmtId="2" fontId="10" fillId="13" borderId="14" xfId="0" applyNumberFormat="1" applyFont="1" applyFill="1" applyBorder="1" applyAlignment="1">
      <alignment horizontal="center" vertical="center"/>
    </xf>
    <xf numFmtId="0" fontId="10" fillId="13" borderId="14" xfId="0" applyFont="1" applyFill="1" applyBorder="1" applyAlignment="1">
      <alignment horizontal="center" vertical="center"/>
    </xf>
    <xf numFmtId="2" fontId="9" fillId="13" borderId="18" xfId="0" applyNumberFormat="1" applyFont="1" applyFill="1" applyBorder="1" applyAlignment="1">
      <alignment horizontal="center" vertical="center"/>
    </xf>
    <xf numFmtId="2" fontId="10" fillId="13" borderId="0" xfId="0" applyNumberFormat="1" applyFont="1" applyFill="1" applyBorder="1" applyAlignment="1">
      <alignment horizontal="center" vertical="center"/>
    </xf>
    <xf numFmtId="49" fontId="9" fillId="13" borderId="13" xfId="0" applyNumberFormat="1" applyFont="1" applyFill="1" applyBorder="1" applyAlignment="1">
      <alignment horizontal="left" vertical="center"/>
    </xf>
    <xf numFmtId="2" fontId="9" fillId="13" borderId="14" xfId="0" applyNumberFormat="1" applyFont="1" applyFill="1" applyBorder="1" applyAlignment="1">
      <alignment horizontal="center" vertical="center"/>
    </xf>
    <xf numFmtId="49" fontId="9" fillId="13" borderId="14" xfId="0" applyNumberFormat="1" applyFont="1" applyFill="1" applyBorder="1" applyAlignment="1">
      <alignment horizontal="left" vertical="center"/>
    </xf>
    <xf numFmtId="2" fontId="9" fillId="13" borderId="21" xfId="0" applyNumberFormat="1" applyFont="1" applyFill="1" applyBorder="1" applyAlignment="1">
      <alignment horizontal="center" vertical="center"/>
    </xf>
    <xf numFmtId="49" fontId="9" fillId="13" borderId="23" xfId="0" applyNumberFormat="1" applyFont="1" applyFill="1" applyBorder="1" applyAlignment="1">
      <alignment horizontal="left" vertical="center"/>
    </xf>
    <xf numFmtId="2" fontId="10" fillId="13" borderId="15" xfId="0" applyNumberFormat="1" applyFont="1" applyFill="1" applyBorder="1" applyAlignment="1">
      <alignment horizontal="center" vertical="center" wrapText="1"/>
    </xf>
    <xf numFmtId="2" fontId="9" fillId="13" borderId="15" xfId="0" applyNumberFormat="1" applyFont="1" applyFill="1" applyBorder="1" applyAlignment="1">
      <alignment horizontal="center" vertical="center"/>
    </xf>
    <xf numFmtId="49" fontId="9" fillId="13" borderId="15" xfId="0" applyNumberFormat="1" applyFont="1" applyFill="1" applyBorder="1" applyAlignment="1">
      <alignment horizontal="left" vertical="center"/>
    </xf>
    <xf numFmtId="0" fontId="10" fillId="13" borderId="40" xfId="0" applyFont="1" applyFill="1" applyBorder="1" applyAlignment="1">
      <alignment horizontal="left" vertical="center" wrapText="1"/>
    </xf>
    <xf numFmtId="0" fontId="10" fillId="13" borderId="40" xfId="0" applyFont="1" applyFill="1" applyBorder="1" applyAlignment="1">
      <alignment horizontal="left" vertical="center"/>
    </xf>
    <xf numFmtId="0" fontId="10" fillId="13" borderId="28" xfId="0" applyFont="1" applyFill="1" applyBorder="1" applyAlignment="1">
      <alignment vertical="center"/>
    </xf>
    <xf numFmtId="2" fontId="10" fillId="13" borderId="15" xfId="0" applyNumberFormat="1" applyFont="1" applyFill="1" applyBorder="1" applyAlignment="1">
      <alignment horizontal="center" vertical="center"/>
    </xf>
    <xf numFmtId="0" fontId="10" fillId="13" borderId="29" xfId="0" applyNumberFormat="1" applyFont="1" applyFill="1" applyBorder="1" applyAlignment="1">
      <alignment horizontal="center" vertical="center"/>
    </xf>
    <xf numFmtId="2" fontId="10" fillId="13" borderId="18" xfId="0" applyNumberFormat="1" applyFont="1" applyFill="1" applyBorder="1" applyAlignment="1">
      <alignment horizontal="center" vertical="center"/>
    </xf>
    <xf numFmtId="49" fontId="19" fillId="7" borderId="32" xfId="0" applyNumberFormat="1" applyFont="1" applyFill="1" applyBorder="1" applyAlignment="1">
      <alignment horizontal="left" vertical="center"/>
    </xf>
    <xf numFmtId="0" fontId="13" fillId="7" borderId="74" xfId="0" applyFont="1" applyFill="1" applyBorder="1" applyAlignment="1">
      <alignment horizontal="left" vertical="center" wrapText="1"/>
    </xf>
    <xf numFmtId="2" fontId="13" fillId="7" borderId="74" xfId="0" applyNumberFormat="1" applyFont="1" applyFill="1" applyBorder="1" applyAlignment="1">
      <alignment horizontal="center" vertical="center"/>
    </xf>
    <xf numFmtId="0" fontId="13" fillId="7" borderId="74" xfId="0" applyNumberFormat="1" applyFont="1" applyFill="1" applyBorder="1" applyAlignment="1">
      <alignment horizontal="center" vertical="center"/>
    </xf>
    <xf numFmtId="2" fontId="19" fillId="7" borderId="33" xfId="0" applyNumberFormat="1" applyFont="1" applyFill="1" applyBorder="1" applyAlignment="1">
      <alignment horizontal="center" vertical="center"/>
    </xf>
    <xf numFmtId="2" fontId="19" fillId="7" borderId="13" xfId="0" applyNumberFormat="1" applyFont="1" applyFill="1" applyBorder="1" applyAlignment="1">
      <alignment horizontal="center" vertical="center"/>
    </xf>
    <xf numFmtId="2" fontId="19" fillId="7" borderId="78" xfId="0" applyNumberFormat="1" applyFont="1" applyFill="1" applyBorder="1" applyAlignment="1">
      <alignment horizontal="left" vertical="center"/>
    </xf>
    <xf numFmtId="2" fontId="19" fillId="7" borderId="63" xfId="0" applyNumberFormat="1" applyFont="1" applyFill="1" applyBorder="1" applyAlignment="1">
      <alignment horizontal="center" vertical="center"/>
    </xf>
    <xf numFmtId="49" fontId="19" fillId="7" borderId="23" xfId="0" applyNumberFormat="1" applyFont="1" applyFill="1" applyBorder="1" applyAlignment="1">
      <alignment horizontal="left" vertical="center"/>
    </xf>
    <xf numFmtId="0" fontId="13" fillId="7" borderId="57" xfId="0" applyFont="1" applyFill="1" applyBorder="1" applyAlignment="1">
      <alignment horizontal="left" vertical="center" wrapText="1"/>
    </xf>
    <xf numFmtId="2" fontId="13" fillId="7" borderId="57" xfId="0" applyNumberFormat="1" applyFont="1" applyFill="1" applyBorder="1" applyAlignment="1">
      <alignment horizontal="center" vertical="center"/>
    </xf>
    <xf numFmtId="0" fontId="13" fillId="7" borderId="57" xfId="0" applyNumberFormat="1" applyFont="1" applyFill="1" applyBorder="1" applyAlignment="1">
      <alignment horizontal="center" vertical="center"/>
    </xf>
    <xf numFmtId="2" fontId="19" fillId="7" borderId="24" xfId="0" applyNumberFormat="1" applyFont="1" applyFill="1" applyBorder="1" applyAlignment="1">
      <alignment horizontal="center" vertical="center"/>
    </xf>
    <xf numFmtId="2" fontId="19" fillId="7" borderId="15" xfId="0" applyNumberFormat="1" applyFont="1" applyFill="1" applyBorder="1" applyAlignment="1">
      <alignment horizontal="center" vertical="center"/>
    </xf>
    <xf numFmtId="2" fontId="19" fillId="7" borderId="77" xfId="0" applyNumberFormat="1" applyFont="1" applyFill="1" applyBorder="1" applyAlignment="1">
      <alignment horizontal="left" vertical="center"/>
    </xf>
    <xf numFmtId="2" fontId="19" fillId="7" borderId="28" xfId="0" applyNumberFormat="1" applyFont="1" applyFill="1" applyBorder="1" applyAlignment="1">
      <alignment horizontal="center" vertical="center"/>
    </xf>
    <xf numFmtId="49" fontId="19" fillId="7" borderId="42" xfId="0" applyNumberFormat="1" applyFont="1" applyFill="1" applyBorder="1" applyAlignment="1">
      <alignment horizontal="left" vertical="center"/>
    </xf>
    <xf numFmtId="0" fontId="13" fillId="7" borderId="75" xfId="0" applyFont="1" applyFill="1" applyBorder="1" applyAlignment="1">
      <alignment horizontal="left" vertical="center" wrapText="1"/>
    </xf>
    <xf numFmtId="2" fontId="13" fillId="7" borderId="75" xfId="0" applyNumberFormat="1" applyFont="1" applyFill="1" applyBorder="1" applyAlignment="1">
      <alignment horizontal="center" vertical="center"/>
    </xf>
    <xf numFmtId="0" fontId="13" fillId="7" borderId="75" xfId="0" applyNumberFormat="1" applyFont="1" applyFill="1" applyBorder="1" applyAlignment="1">
      <alignment horizontal="center" vertical="center"/>
    </xf>
    <xf numFmtId="2" fontId="19" fillId="7" borderId="45" xfId="0" applyNumberFormat="1" applyFont="1" applyFill="1" applyBorder="1" applyAlignment="1">
      <alignment horizontal="center" vertical="center"/>
    </xf>
    <xf numFmtId="2" fontId="19" fillId="7" borderId="17" xfId="0" applyNumberFormat="1" applyFont="1" applyFill="1" applyBorder="1" applyAlignment="1">
      <alignment horizontal="center" vertical="center"/>
    </xf>
    <xf numFmtId="2" fontId="19" fillId="7" borderId="80" xfId="0" applyNumberFormat="1" applyFont="1" applyFill="1" applyBorder="1" applyAlignment="1">
      <alignment horizontal="left" vertical="center"/>
    </xf>
    <xf numFmtId="2" fontId="19" fillId="7" borderId="76" xfId="0" applyNumberFormat="1" applyFont="1" applyFill="1" applyBorder="1" applyAlignment="1">
      <alignment horizontal="center" vertical="center"/>
    </xf>
    <xf numFmtId="49" fontId="19" fillId="7" borderId="39" xfId="0" applyNumberFormat="1" applyFont="1" applyFill="1" applyBorder="1" applyAlignment="1">
      <alignment horizontal="left" vertical="center"/>
    </xf>
    <xf numFmtId="0" fontId="13" fillId="7" borderId="68" xfId="0" applyFont="1" applyFill="1" applyBorder="1" applyAlignment="1">
      <alignment horizontal="left" vertical="center"/>
    </xf>
    <xf numFmtId="2" fontId="13" fillId="7" borderId="68" xfId="0" applyNumberFormat="1" applyFont="1" applyFill="1" applyBorder="1" applyAlignment="1">
      <alignment horizontal="center" vertical="center"/>
    </xf>
    <xf numFmtId="0" fontId="13" fillId="7" borderId="68" xfId="0" applyNumberFormat="1" applyFont="1" applyFill="1" applyBorder="1" applyAlignment="1">
      <alignment horizontal="center" vertical="center"/>
    </xf>
    <xf numFmtId="2" fontId="19" fillId="7" borderId="40" xfId="0" applyNumberFormat="1" applyFont="1" applyFill="1" applyBorder="1" applyAlignment="1">
      <alignment horizontal="center" vertical="center"/>
    </xf>
    <xf numFmtId="2" fontId="19" fillId="7" borderId="14" xfId="0" applyNumberFormat="1" applyFont="1" applyFill="1" applyBorder="1" applyAlignment="1">
      <alignment horizontal="center" vertical="center"/>
    </xf>
    <xf numFmtId="2" fontId="19" fillId="7" borderId="81" xfId="0" applyNumberFormat="1" applyFont="1" applyFill="1" applyBorder="1" applyAlignment="1">
      <alignment horizontal="left" vertical="center"/>
    </xf>
    <xf numFmtId="2" fontId="19" fillId="7" borderId="47" xfId="0" applyNumberFormat="1" applyFont="1" applyFill="1" applyBorder="1" applyAlignment="1">
      <alignment horizontal="center" vertical="center"/>
    </xf>
    <xf numFmtId="49" fontId="19" fillId="7" borderId="58" xfId="0" applyNumberFormat="1" applyFont="1" applyFill="1" applyBorder="1" applyAlignment="1">
      <alignment horizontal="left" vertical="center"/>
    </xf>
    <xf numFmtId="49" fontId="13" fillId="7" borderId="82" xfId="0" applyNumberFormat="1" applyFont="1" applyFill="1" applyBorder="1" applyAlignment="1">
      <alignment horizontal="left" vertical="center"/>
    </xf>
    <xf numFmtId="2" fontId="13" fillId="7" borderId="82" xfId="0" applyNumberFormat="1" applyFont="1" applyFill="1" applyBorder="1" applyAlignment="1">
      <alignment horizontal="center" vertical="center"/>
    </xf>
    <xf numFmtId="0" fontId="13" fillId="7" borderId="82" xfId="0" applyNumberFormat="1" applyFont="1" applyFill="1" applyBorder="1" applyAlignment="1">
      <alignment horizontal="center" vertical="center"/>
    </xf>
    <xf numFmtId="2" fontId="19" fillId="7" borderId="55" xfId="0" applyNumberFormat="1" applyFont="1" applyFill="1" applyBorder="1" applyAlignment="1">
      <alignment horizontal="left" vertical="center"/>
    </xf>
    <xf numFmtId="49" fontId="19" fillId="7" borderId="83" xfId="0" applyNumberFormat="1" applyFont="1" applyFill="1" applyBorder="1" applyAlignment="1">
      <alignment horizontal="left" vertical="center"/>
    </xf>
    <xf numFmtId="49" fontId="9" fillId="7" borderId="42" xfId="0" applyNumberFormat="1" applyFont="1" applyFill="1" applyBorder="1" applyAlignment="1">
      <alignment horizontal="left" vertical="center"/>
    </xf>
    <xf numFmtId="0" fontId="10" fillId="7" borderId="76" xfId="0" applyFont="1" applyFill="1" applyBorder="1" applyAlignment="1">
      <alignment vertical="center" wrapText="1"/>
    </xf>
    <xf numFmtId="2" fontId="10" fillId="7" borderId="19" xfId="0" applyNumberFormat="1" applyFont="1" applyFill="1" applyBorder="1" applyAlignment="1">
      <alignment horizontal="center" vertical="center" wrapText="1"/>
    </xf>
    <xf numFmtId="0" fontId="10" fillId="7" borderId="43" xfId="0" applyNumberFormat="1" applyFont="1" applyFill="1" applyBorder="1" applyAlignment="1">
      <alignment horizontal="center" vertical="center"/>
    </xf>
    <xf numFmtId="2" fontId="9" fillId="7" borderId="19" xfId="0" applyNumberFormat="1" applyFont="1" applyFill="1" applyBorder="1" applyAlignment="1">
      <alignment horizontal="center" vertical="center"/>
    </xf>
    <xf numFmtId="2" fontId="10" fillId="7" borderId="10" xfId="0" applyNumberFormat="1" applyFont="1" applyFill="1" applyBorder="1" applyAlignment="1">
      <alignment horizontal="center" vertical="center"/>
    </xf>
    <xf numFmtId="49" fontId="9" fillId="7" borderId="17" xfId="0" applyNumberFormat="1" applyFont="1" applyFill="1" applyBorder="1" applyAlignment="1">
      <alignment horizontal="left" vertical="center"/>
    </xf>
    <xf numFmtId="49" fontId="9" fillId="7" borderId="23" xfId="0" applyNumberFormat="1" applyFont="1" applyFill="1" applyBorder="1" applyAlignment="1">
      <alignment horizontal="left" vertical="center"/>
    </xf>
    <xf numFmtId="0" fontId="10" fillId="7" borderId="57" xfId="0" applyFont="1" applyFill="1" applyBorder="1" applyAlignment="1">
      <alignment horizontal="left" vertical="center" wrapText="1"/>
    </xf>
    <xf numFmtId="2" fontId="10" fillId="7" borderId="57" xfId="0" applyNumberFormat="1" applyFont="1" applyFill="1" applyBorder="1" applyAlignment="1">
      <alignment horizontal="center" vertical="center"/>
    </xf>
    <xf numFmtId="0" fontId="10" fillId="7" borderId="57" xfId="0" applyNumberFormat="1" applyFont="1" applyFill="1" applyBorder="1" applyAlignment="1">
      <alignment horizontal="center" vertical="center"/>
    </xf>
    <xf numFmtId="2" fontId="9" fillId="7" borderId="28" xfId="0" applyNumberFormat="1" applyFont="1" applyFill="1" applyBorder="1" applyAlignment="1">
      <alignment horizontal="center" vertical="center"/>
    </xf>
    <xf numFmtId="2" fontId="10" fillId="7" borderId="0" xfId="0" applyNumberFormat="1" applyFont="1" applyFill="1" applyBorder="1" applyAlignment="1">
      <alignment horizontal="center" vertical="center"/>
    </xf>
    <xf numFmtId="2" fontId="9" fillId="7" borderId="15" xfId="0" applyNumberFormat="1" applyFont="1" applyFill="1" applyBorder="1" applyAlignment="1">
      <alignment horizontal="left" vertical="center"/>
    </xf>
    <xf numFmtId="2" fontId="9" fillId="7" borderId="18" xfId="0" applyNumberFormat="1" applyFont="1" applyFill="1" applyBorder="1" applyAlignment="1">
      <alignment horizontal="center" vertical="center"/>
    </xf>
    <xf numFmtId="0" fontId="10" fillId="7" borderId="75" xfId="0" applyFont="1" applyFill="1" applyBorder="1" applyAlignment="1">
      <alignment horizontal="left" vertical="center" wrapText="1"/>
    </xf>
    <xf numFmtId="2" fontId="10" fillId="7" borderId="75" xfId="0" applyNumberFormat="1" applyFont="1" applyFill="1" applyBorder="1" applyAlignment="1">
      <alignment horizontal="center" vertical="center"/>
    </xf>
    <xf numFmtId="0" fontId="10" fillId="7" borderId="75" xfId="0" applyNumberFormat="1" applyFont="1" applyFill="1" applyBorder="1" applyAlignment="1">
      <alignment horizontal="center" vertical="center"/>
    </xf>
    <xf numFmtId="2" fontId="9" fillId="7" borderId="76" xfId="0" applyNumberFormat="1" applyFont="1" applyFill="1" applyBorder="1" applyAlignment="1">
      <alignment horizontal="center" vertical="center"/>
    </xf>
    <xf numFmtId="2" fontId="9" fillId="7" borderId="17" xfId="0" applyNumberFormat="1" applyFont="1" applyFill="1" applyBorder="1" applyAlignment="1">
      <alignment horizontal="left" vertical="center"/>
    </xf>
    <xf numFmtId="2" fontId="9" fillId="7" borderId="19" xfId="0" applyNumberFormat="1" applyFont="1" applyFill="1" applyBorder="1" applyAlignment="1">
      <alignment horizontal="center" vertical="center"/>
    </xf>
    <xf numFmtId="49" fontId="9" fillId="7" borderId="39" xfId="0" applyNumberFormat="1" applyFont="1" applyFill="1" applyBorder="1" applyAlignment="1">
      <alignment horizontal="left" vertical="center"/>
    </xf>
    <xf numFmtId="0" fontId="10" fillId="7" borderId="68" xfId="0" applyFont="1" applyFill="1" applyBorder="1" applyAlignment="1">
      <alignment horizontal="left" vertical="center" wrapText="1"/>
    </xf>
    <xf numFmtId="2" fontId="9" fillId="7" borderId="68" xfId="0" applyNumberFormat="1" applyFont="1" applyFill="1" applyBorder="1" applyAlignment="1">
      <alignment horizontal="center" vertical="center"/>
    </xf>
    <xf numFmtId="0" fontId="10" fillId="7" borderId="68" xfId="0" applyNumberFormat="1" applyFont="1" applyFill="1" applyBorder="1" applyAlignment="1">
      <alignment horizontal="center" vertical="center"/>
    </xf>
    <xf numFmtId="2" fontId="9" fillId="7" borderId="47" xfId="0" applyNumberFormat="1" applyFont="1" applyFill="1" applyBorder="1" applyAlignment="1">
      <alignment horizontal="center" vertical="center"/>
    </xf>
    <xf numFmtId="2" fontId="10" fillId="7" borderId="0" xfId="0" applyNumberFormat="1" applyFont="1" applyFill="1" applyBorder="1" applyAlignment="1">
      <alignment horizontal="center" vertical="center"/>
    </xf>
    <xf numFmtId="2" fontId="9" fillId="7" borderId="39" xfId="0" applyNumberFormat="1" applyFont="1" applyFill="1" applyBorder="1" applyAlignment="1">
      <alignment horizontal="left" vertical="center"/>
    </xf>
    <xf numFmtId="49" fontId="10" fillId="7" borderId="75" xfId="0" applyNumberFormat="1" applyFont="1" applyFill="1" applyBorder="1" applyAlignment="1">
      <alignment horizontal="left" vertical="center"/>
    </xf>
    <xf numFmtId="2" fontId="9" fillId="7" borderId="75" xfId="0" applyNumberFormat="1" applyFont="1" applyFill="1" applyBorder="1" applyAlignment="1">
      <alignment horizontal="center" vertical="center"/>
    </xf>
    <xf numFmtId="0" fontId="10" fillId="7" borderId="75" xfId="0" applyNumberFormat="1" applyFont="1" applyFill="1" applyBorder="1" applyAlignment="1">
      <alignment horizontal="center" vertical="center"/>
    </xf>
    <xf numFmtId="2" fontId="10" fillId="7" borderId="75" xfId="0" applyNumberFormat="1" applyFont="1" applyFill="1" applyBorder="1" applyAlignment="1">
      <alignment horizontal="center" vertical="center"/>
    </xf>
    <xf numFmtId="2" fontId="9" fillId="7" borderId="76" xfId="0" applyNumberFormat="1" applyFont="1" applyFill="1" applyBorder="1" applyAlignment="1">
      <alignment horizontal="center" vertical="center"/>
    </xf>
    <xf numFmtId="2" fontId="10" fillId="7" borderId="0" xfId="0" applyNumberFormat="1" applyFont="1" applyFill="1" applyBorder="1" applyAlignment="1">
      <alignment horizontal="left" vertical="center"/>
    </xf>
    <xf numFmtId="49" fontId="9" fillId="7" borderId="71" xfId="0" applyNumberFormat="1" applyFont="1" applyFill="1" applyBorder="1" applyAlignment="1">
      <alignment horizontal="left" vertical="center"/>
    </xf>
    <xf numFmtId="0" fontId="10" fillId="7" borderId="72" xfId="0" applyFont="1" applyFill="1" applyBorder="1" applyAlignment="1">
      <alignment horizontal="left" vertical="center" wrapText="1"/>
    </xf>
    <xf numFmtId="2" fontId="10" fillId="7" borderId="72" xfId="0" applyNumberFormat="1" applyFont="1" applyFill="1" applyBorder="1" applyAlignment="1">
      <alignment horizontal="center" vertical="center"/>
    </xf>
    <xf numFmtId="0" fontId="10" fillId="7" borderId="72" xfId="0" applyNumberFormat="1" applyFont="1" applyFill="1" applyBorder="1" applyAlignment="1">
      <alignment horizontal="center" vertical="center"/>
    </xf>
    <xf numFmtId="2" fontId="9" fillId="7" borderId="67" xfId="0" applyNumberFormat="1" applyFont="1" applyFill="1" applyBorder="1" applyAlignment="1">
      <alignment horizontal="center" vertical="center"/>
    </xf>
    <xf numFmtId="2" fontId="8" fillId="7" borderId="0" xfId="0" applyNumberFormat="1" applyFont="1" applyFill="1" applyBorder="1" applyAlignment="1">
      <alignment horizontal="center" vertical="center"/>
    </xf>
    <xf numFmtId="0" fontId="9" fillId="7" borderId="71" xfId="0" applyFont="1" applyFill="1" applyBorder="1" applyAlignment="1">
      <alignment vertical="center"/>
    </xf>
    <xf numFmtId="49" fontId="9" fillId="7" borderId="15" xfId="0" applyNumberFormat="1" applyFont="1" applyFill="1" applyBorder="1" applyAlignment="1">
      <alignment horizontal="left" vertical="center"/>
    </xf>
    <xf numFmtId="0" fontId="10" fillId="7" borderId="15" xfId="0" applyFont="1" applyFill="1" applyBorder="1" applyAlignment="1">
      <alignment horizontal="left" vertical="center" wrapText="1"/>
    </xf>
    <xf numFmtId="2" fontId="10" fillId="7" borderId="11" xfId="0" applyNumberFormat="1" applyFont="1" applyFill="1" applyBorder="1" applyAlignment="1">
      <alignment horizontal="center" vertical="center"/>
    </xf>
    <xf numFmtId="0" fontId="10" fillId="7" borderId="15" xfId="0" applyNumberFormat="1" applyFont="1" applyFill="1" applyBorder="1" applyAlignment="1">
      <alignment horizontal="center" vertical="center"/>
    </xf>
    <xf numFmtId="2" fontId="9" fillId="7" borderId="22" xfId="0" applyNumberFormat="1" applyFont="1" applyFill="1" applyBorder="1" applyAlignment="1">
      <alignment horizontal="center" vertical="center"/>
    </xf>
    <xf numFmtId="2" fontId="9" fillId="7" borderId="21" xfId="0" applyNumberFormat="1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left" vertical="center" wrapText="1"/>
    </xf>
    <xf numFmtId="2" fontId="10" fillId="7" borderId="15" xfId="0" applyNumberFormat="1" applyFont="1" applyFill="1" applyBorder="1" applyAlignment="1">
      <alignment horizontal="center" vertical="center" wrapText="1"/>
    </xf>
    <xf numFmtId="0" fontId="10" fillId="7" borderId="15" xfId="0" applyNumberFormat="1" applyFont="1" applyFill="1" applyBorder="1" applyAlignment="1">
      <alignment horizontal="center" vertical="center"/>
    </xf>
    <xf numFmtId="2" fontId="9" fillId="7" borderId="18" xfId="0" applyNumberFormat="1" applyFont="1" applyFill="1" applyBorder="1" applyAlignment="1">
      <alignment horizontal="center" vertical="center"/>
    </xf>
    <xf numFmtId="49" fontId="9" fillId="7" borderId="16" xfId="0" applyNumberFormat="1" applyFont="1" applyFill="1" applyBorder="1" applyAlignment="1">
      <alignment horizontal="left" vertical="center"/>
    </xf>
    <xf numFmtId="0" fontId="10" fillId="7" borderId="16" xfId="0" applyFont="1" applyFill="1" applyBorder="1" applyAlignment="1">
      <alignment horizontal="left" vertical="center" wrapText="1"/>
    </xf>
    <xf numFmtId="0" fontId="10" fillId="7" borderId="16" xfId="0" applyNumberFormat="1" applyFont="1" applyFill="1" applyBorder="1" applyAlignment="1">
      <alignment horizontal="center" vertical="center"/>
    </xf>
    <xf numFmtId="2" fontId="10" fillId="7" borderId="11" xfId="0" applyNumberFormat="1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left" vertical="center" wrapText="1"/>
    </xf>
    <xf numFmtId="0" fontId="10" fillId="7" borderId="74" xfId="0" applyFont="1" applyFill="1" applyBorder="1" applyAlignment="1">
      <alignment horizontal="left" vertical="center" wrapText="1"/>
    </xf>
    <xf numFmtId="2" fontId="10" fillId="7" borderId="74" xfId="0" applyNumberFormat="1" applyFont="1" applyFill="1" applyBorder="1" applyAlignment="1">
      <alignment horizontal="center" vertical="center" wrapText="1"/>
    </xf>
    <xf numFmtId="0" fontId="10" fillId="7" borderId="74" xfId="0" applyFont="1" applyFill="1" applyBorder="1" applyAlignment="1">
      <alignment horizontal="center" vertical="center" wrapText="1"/>
    </xf>
    <xf numFmtId="2" fontId="9" fillId="7" borderId="63" xfId="0" applyNumberFormat="1" applyFont="1" applyFill="1" applyBorder="1" applyAlignment="1">
      <alignment horizontal="center" vertical="center" wrapText="1"/>
    </xf>
    <xf numFmtId="2" fontId="10" fillId="7" borderId="62" xfId="0" applyNumberFormat="1" applyFont="1" applyFill="1" applyBorder="1" applyAlignment="1">
      <alignment vertical="center"/>
    </xf>
    <xf numFmtId="0" fontId="9" fillId="7" borderId="23" xfId="0" applyFont="1" applyFill="1" applyBorder="1" applyAlignment="1">
      <alignment horizontal="left" vertical="center" wrapText="1"/>
    </xf>
    <xf numFmtId="2" fontId="10" fillId="7" borderId="57" xfId="0" applyNumberFormat="1" applyFont="1" applyFill="1" applyBorder="1" applyAlignment="1">
      <alignment horizontal="center" vertical="center" wrapText="1"/>
    </xf>
    <xf numFmtId="0" fontId="10" fillId="7" borderId="57" xfId="0" applyFont="1" applyFill="1" applyBorder="1" applyAlignment="1">
      <alignment horizontal="center" vertical="center" wrapText="1"/>
    </xf>
    <xf numFmtId="2" fontId="9" fillId="7" borderId="28" xfId="0" applyNumberFormat="1" applyFont="1" applyFill="1" applyBorder="1" applyAlignment="1">
      <alignment horizontal="center" vertical="center" wrapText="1"/>
    </xf>
    <xf numFmtId="0" fontId="9" fillId="7" borderId="42" xfId="0" applyFont="1" applyFill="1" applyBorder="1" applyAlignment="1">
      <alignment horizontal="left" vertical="center" wrapText="1"/>
    </xf>
    <xf numFmtId="2" fontId="10" fillId="7" borderId="75" xfId="0" applyNumberFormat="1" applyFont="1" applyFill="1" applyBorder="1" applyAlignment="1">
      <alignment horizontal="center" vertical="center" wrapText="1"/>
    </xf>
    <xf numFmtId="0" fontId="10" fillId="7" borderId="75" xfId="0" applyFont="1" applyFill="1" applyBorder="1" applyAlignment="1">
      <alignment horizontal="center" vertical="center" wrapText="1"/>
    </xf>
    <xf numFmtId="2" fontId="9" fillId="7" borderId="76" xfId="0" applyNumberFormat="1" applyFont="1" applyFill="1" applyBorder="1" applyAlignment="1">
      <alignment horizontal="center" vertical="center" wrapText="1"/>
    </xf>
    <xf numFmtId="2" fontId="10" fillId="7" borderId="55" xfId="0" applyNumberFormat="1" applyFont="1" applyFill="1" applyBorder="1" applyAlignment="1">
      <alignment vertical="center"/>
    </xf>
    <xf numFmtId="2" fontId="9" fillId="7" borderId="14" xfId="0" applyNumberFormat="1" applyFont="1" applyFill="1" applyBorder="1" applyAlignment="1">
      <alignment horizontal="center" vertical="center"/>
    </xf>
    <xf numFmtId="49" fontId="9" fillId="7" borderId="13" xfId="0" applyNumberFormat="1" applyFont="1" applyFill="1" applyBorder="1" applyAlignment="1">
      <alignment horizontal="left" vertical="center"/>
    </xf>
    <xf numFmtId="0" fontId="10" fillId="7" borderId="20" xfId="0" applyFont="1" applyFill="1" applyBorder="1" applyAlignment="1">
      <alignment vertical="center"/>
    </xf>
    <xf numFmtId="2" fontId="10" fillId="7" borderId="20" xfId="0" applyNumberFormat="1" applyFont="1" applyFill="1" applyBorder="1" applyAlignment="1">
      <alignment horizontal="center" vertical="center"/>
    </xf>
    <xf numFmtId="0" fontId="10" fillId="7" borderId="13" xfId="0" applyNumberFormat="1" applyFont="1" applyFill="1" applyBorder="1" applyAlignment="1">
      <alignment horizontal="center" vertical="center"/>
    </xf>
    <xf numFmtId="2" fontId="9" fillId="7" borderId="13" xfId="0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2" fontId="9" fillId="7" borderId="20" xfId="0" applyNumberFormat="1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vertical="center" wrapText="1"/>
    </xf>
    <xf numFmtId="2" fontId="9" fillId="7" borderId="15" xfId="0" applyNumberFormat="1" applyFont="1" applyFill="1" applyBorder="1" applyAlignment="1">
      <alignment horizontal="center" vertical="center"/>
    </xf>
    <xf numFmtId="0" fontId="10" fillId="7" borderId="77" xfId="0" applyFont="1" applyFill="1" applyBorder="1" applyAlignment="1">
      <alignment vertical="center" wrapText="1"/>
    </xf>
    <xf numFmtId="2" fontId="9" fillId="7" borderId="15" xfId="0" applyNumberFormat="1" applyFont="1" applyFill="1" applyBorder="1" applyAlignment="1">
      <alignment horizontal="center" vertical="center"/>
    </xf>
    <xf numFmtId="0" fontId="10" fillId="7" borderId="80" xfId="0" applyFont="1" applyFill="1" applyBorder="1" applyAlignment="1">
      <alignment vertical="center" wrapText="1"/>
    </xf>
    <xf numFmtId="2" fontId="10" fillId="7" borderId="17" xfId="0" applyNumberFormat="1" applyFont="1" applyFill="1" applyBorder="1" applyAlignment="1">
      <alignment horizontal="center" vertical="center" wrapText="1"/>
    </xf>
    <xf numFmtId="0" fontId="10" fillId="7" borderId="17" xfId="0" applyNumberFormat="1" applyFont="1" applyFill="1" applyBorder="1" applyAlignment="1">
      <alignment horizontal="center" vertical="center"/>
    </xf>
    <xf numFmtId="2" fontId="9" fillId="7" borderId="17" xfId="0" applyNumberFormat="1" applyFont="1" applyFill="1" applyBorder="1" applyAlignment="1">
      <alignment horizontal="center" vertical="center"/>
    </xf>
    <xf numFmtId="49" fontId="9" fillId="7" borderId="32" xfId="0" applyNumberFormat="1" applyFont="1" applyFill="1" applyBorder="1" applyAlignment="1">
      <alignment horizontal="left" vertical="center"/>
    </xf>
    <xf numFmtId="0" fontId="10" fillId="7" borderId="74" xfId="0" applyFont="1" applyFill="1" applyBorder="1" applyAlignment="1">
      <alignment vertical="center"/>
    </xf>
    <xf numFmtId="2" fontId="10" fillId="7" borderId="74" xfId="0" applyNumberFormat="1" applyFont="1" applyFill="1" applyBorder="1" applyAlignment="1">
      <alignment horizontal="center" vertical="center"/>
    </xf>
    <xf numFmtId="0" fontId="10" fillId="7" borderId="74" xfId="0" applyNumberFormat="1" applyFont="1" applyFill="1" applyBorder="1" applyAlignment="1">
      <alignment horizontal="center" vertical="center"/>
    </xf>
    <xf numFmtId="2" fontId="9" fillId="7" borderId="63" xfId="0" applyNumberFormat="1" applyFont="1" applyFill="1" applyBorder="1" applyAlignment="1">
      <alignment horizontal="center" vertical="center"/>
    </xf>
    <xf numFmtId="0" fontId="10" fillId="7" borderId="57" xfId="0" applyFont="1" applyFill="1" applyBorder="1" applyAlignment="1">
      <alignment vertical="center" wrapText="1"/>
    </xf>
    <xf numFmtId="2" fontId="10" fillId="7" borderId="57" xfId="0" applyNumberFormat="1" applyFont="1" applyFill="1" applyBorder="1" applyAlignment="1">
      <alignment horizontal="center" vertical="center"/>
    </xf>
    <xf numFmtId="0" fontId="10" fillId="7" borderId="57" xfId="0" applyNumberFormat="1" applyFont="1" applyFill="1" applyBorder="1" applyAlignment="1">
      <alignment horizontal="center" vertical="center"/>
    </xf>
    <xf numFmtId="2" fontId="9" fillId="7" borderId="28" xfId="0" applyNumberFormat="1" applyFont="1" applyFill="1" applyBorder="1" applyAlignment="1">
      <alignment horizontal="center" vertical="center"/>
    </xf>
    <xf numFmtId="0" fontId="10" fillId="7" borderId="75" xfId="0" applyFont="1" applyFill="1" applyBorder="1" applyAlignment="1">
      <alignment vertical="center" wrapText="1"/>
    </xf>
    <xf numFmtId="2" fontId="9" fillId="7" borderId="13" xfId="0" applyNumberFormat="1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left" vertical="center" wrapText="1"/>
    </xf>
    <xf numFmtId="2" fontId="10" fillId="7" borderId="44" xfId="0" applyNumberFormat="1" applyFont="1" applyFill="1" applyBorder="1" applyAlignment="1">
      <alignment horizontal="center" vertical="center"/>
    </xf>
    <xf numFmtId="2" fontId="9" fillId="7" borderId="20" xfId="0" applyNumberFormat="1" applyFont="1" applyFill="1" applyBorder="1" applyAlignment="1">
      <alignment horizontal="center" vertical="center"/>
    </xf>
    <xf numFmtId="2" fontId="9" fillId="7" borderId="63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left" vertical="center"/>
    </xf>
    <xf numFmtId="2" fontId="10" fillId="7" borderId="29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left" vertical="center" wrapText="1"/>
    </xf>
    <xf numFmtId="2" fontId="10" fillId="7" borderId="29" xfId="0" applyNumberFormat="1" applyFont="1" applyFill="1" applyBorder="1" applyAlignment="1">
      <alignment horizontal="center" vertical="center" wrapText="1"/>
    </xf>
    <xf numFmtId="0" fontId="10" fillId="7" borderId="49" xfId="0" applyFont="1" applyFill="1" applyBorder="1" applyAlignment="1">
      <alignment horizontal="left" vertical="center"/>
    </xf>
    <xf numFmtId="0" fontId="10" fillId="7" borderId="17" xfId="0" applyFont="1" applyFill="1" applyBorder="1" applyAlignment="1">
      <alignment horizontal="left" vertical="center" wrapText="1"/>
    </xf>
    <xf numFmtId="2" fontId="10" fillId="7" borderId="43" xfId="0" applyNumberFormat="1" applyFont="1" applyFill="1" applyBorder="1" applyAlignment="1">
      <alignment horizontal="center" vertical="center"/>
    </xf>
    <xf numFmtId="49" fontId="9" fillId="7" borderId="23" xfId="0" applyNumberFormat="1" applyFont="1" applyFill="1" applyBorder="1" applyAlignment="1">
      <alignment horizontal="left" vertical="center"/>
    </xf>
    <xf numFmtId="2" fontId="9" fillId="7" borderId="0" xfId="0" applyNumberFormat="1" applyFont="1" applyFill="1" applyBorder="1" applyAlignment="1">
      <alignment horizontal="center" vertical="center"/>
    </xf>
    <xf numFmtId="49" fontId="78" fillId="33" borderId="44" xfId="0" applyNumberFormat="1" applyFont="1" applyFill="1" applyBorder="1" applyAlignment="1">
      <alignment horizontal="left" vertical="center"/>
    </xf>
    <xf numFmtId="0" fontId="78" fillId="33" borderId="44" xfId="0" applyFont="1" applyFill="1" applyBorder="1" applyAlignment="1">
      <alignment horizontal="left" vertical="center" wrapText="1"/>
    </xf>
    <xf numFmtId="2" fontId="78" fillId="33" borderId="13" xfId="0" applyNumberFormat="1" applyFont="1" applyFill="1" applyBorder="1" applyAlignment="1">
      <alignment horizontal="center" vertical="center"/>
    </xf>
    <xf numFmtId="0" fontId="78" fillId="33" borderId="13" xfId="0" applyNumberFormat="1" applyFont="1" applyFill="1" applyBorder="1" applyAlignment="1">
      <alignment horizontal="center" vertical="center"/>
    </xf>
    <xf numFmtId="2" fontId="78" fillId="33" borderId="0" xfId="0" applyNumberFormat="1" applyFont="1" applyFill="1" applyBorder="1" applyAlignment="1">
      <alignment horizontal="center" vertical="center"/>
    </xf>
    <xf numFmtId="2" fontId="78" fillId="33" borderId="13" xfId="0" applyNumberFormat="1" applyFont="1" applyFill="1" applyBorder="1" applyAlignment="1">
      <alignment horizontal="left" vertical="center"/>
    </xf>
    <xf numFmtId="0" fontId="78" fillId="33" borderId="0" xfId="0" applyFont="1" applyFill="1" applyBorder="1" applyAlignment="1">
      <alignment vertical="center"/>
    </xf>
    <xf numFmtId="49" fontId="78" fillId="33" borderId="29" xfId="0" applyNumberFormat="1" applyFont="1" applyFill="1" applyBorder="1" applyAlignment="1">
      <alignment horizontal="left" vertical="center"/>
    </xf>
    <xf numFmtId="0" fontId="78" fillId="33" borderId="29" xfId="0" applyFont="1" applyFill="1" applyBorder="1" applyAlignment="1">
      <alignment horizontal="left" vertical="center" wrapText="1"/>
    </xf>
    <xf numFmtId="2" fontId="78" fillId="33" borderId="15" xfId="0" applyNumberFormat="1" applyFont="1" applyFill="1" applyBorder="1" applyAlignment="1">
      <alignment horizontal="center" vertical="center"/>
    </xf>
    <xf numFmtId="0" fontId="78" fillId="33" borderId="15" xfId="0" applyNumberFormat="1" applyFont="1" applyFill="1" applyBorder="1" applyAlignment="1">
      <alignment horizontal="center" vertical="center"/>
    </xf>
    <xf numFmtId="2" fontId="78" fillId="33" borderId="15" xfId="0" applyNumberFormat="1" applyFont="1" applyFill="1" applyBorder="1" applyAlignment="1">
      <alignment horizontal="left" vertical="center"/>
    </xf>
    <xf numFmtId="49" fontId="78" fillId="33" borderId="43" xfId="0" applyNumberFormat="1" applyFont="1" applyFill="1" applyBorder="1" applyAlignment="1">
      <alignment horizontal="left" vertical="center"/>
    </xf>
    <xf numFmtId="0" fontId="78" fillId="33" borderId="43" xfId="0" applyFont="1" applyFill="1" applyBorder="1" applyAlignment="1">
      <alignment horizontal="left" vertical="center" wrapText="1"/>
    </xf>
    <xf numFmtId="2" fontId="78" fillId="33" borderId="17" xfId="0" applyNumberFormat="1" applyFont="1" applyFill="1" applyBorder="1" applyAlignment="1">
      <alignment horizontal="center" vertical="center"/>
    </xf>
    <xf numFmtId="0" fontId="78" fillId="33" borderId="17" xfId="0" applyNumberFormat="1" applyFont="1" applyFill="1" applyBorder="1" applyAlignment="1">
      <alignment horizontal="center" vertical="center"/>
    </xf>
    <xf numFmtId="2" fontId="78" fillId="33" borderId="17" xfId="0" applyNumberFormat="1" applyFont="1" applyFill="1" applyBorder="1" applyAlignment="1">
      <alignment horizontal="left" vertical="center"/>
    </xf>
    <xf numFmtId="49" fontId="78" fillId="33" borderId="66" xfId="0" applyNumberFormat="1" applyFont="1" applyFill="1" applyBorder="1" applyAlignment="1">
      <alignment horizontal="left" vertical="center"/>
    </xf>
    <xf numFmtId="0" fontId="78" fillId="33" borderId="66" xfId="0" applyFont="1" applyFill="1" applyBorder="1" applyAlignment="1">
      <alignment horizontal="left" vertical="center" wrapText="1"/>
    </xf>
    <xf numFmtId="2" fontId="78" fillId="33" borderId="69" xfId="0" applyNumberFormat="1" applyFont="1" applyFill="1" applyBorder="1" applyAlignment="1">
      <alignment horizontal="center" vertical="center"/>
    </xf>
    <xf numFmtId="0" fontId="78" fillId="33" borderId="69" xfId="0" applyNumberFormat="1" applyFont="1" applyFill="1" applyBorder="1" applyAlignment="1">
      <alignment horizontal="center" vertical="center"/>
    </xf>
    <xf numFmtId="2" fontId="78" fillId="33" borderId="69" xfId="0" applyNumberFormat="1" applyFont="1" applyFill="1" applyBorder="1" applyAlignment="1">
      <alignment horizontal="left" vertical="center"/>
    </xf>
    <xf numFmtId="0" fontId="78" fillId="33" borderId="43" xfId="0" applyFont="1" applyFill="1" applyBorder="1" applyAlignment="1">
      <alignment horizontal="left" vertical="center"/>
    </xf>
    <xf numFmtId="49" fontId="78" fillId="33" borderId="41" xfId="0" applyNumberFormat="1" applyFont="1" applyFill="1" applyBorder="1" applyAlignment="1">
      <alignment horizontal="left" vertical="center"/>
    </xf>
    <xf numFmtId="0" fontId="78" fillId="33" borderId="41" xfId="0" applyFont="1" applyFill="1" applyBorder="1" applyAlignment="1">
      <alignment horizontal="left" vertical="center" wrapText="1"/>
    </xf>
    <xf numFmtId="2" fontId="78" fillId="33" borderId="14" xfId="0" applyNumberFormat="1" applyFont="1" applyFill="1" applyBorder="1" applyAlignment="1">
      <alignment horizontal="center" vertical="center"/>
    </xf>
    <xf numFmtId="0" fontId="78" fillId="33" borderId="14" xfId="0" applyNumberFormat="1" applyFont="1" applyFill="1" applyBorder="1" applyAlignment="1">
      <alignment horizontal="center" vertical="center"/>
    </xf>
    <xf numFmtId="2" fontId="78" fillId="33" borderId="14" xfId="0" applyNumberFormat="1" applyFont="1" applyFill="1" applyBorder="1" applyAlignment="1">
      <alignment horizontal="left" vertical="center"/>
    </xf>
    <xf numFmtId="0" fontId="10" fillId="7" borderId="11" xfId="0" applyFont="1" applyFill="1" applyBorder="1" applyAlignment="1">
      <alignment vertical="center" wrapText="1"/>
    </xf>
    <xf numFmtId="14" fontId="7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36" borderId="66" xfId="0" applyFont="1" applyFill="1" applyBorder="1" applyAlignment="1">
      <alignment horizontal="center" vertical="center" wrapText="1"/>
    </xf>
    <xf numFmtId="0" fontId="16" fillId="36" borderId="67" xfId="0" applyFont="1" applyFill="1" applyBorder="1" applyAlignment="1">
      <alignment horizontal="center" vertical="center" wrapText="1"/>
    </xf>
    <xf numFmtId="49" fontId="3" fillId="37" borderId="66" xfId="0" applyNumberFormat="1" applyFont="1" applyFill="1" applyBorder="1" applyAlignment="1">
      <alignment horizontal="left" vertical="center" wrapText="1"/>
    </xf>
    <xf numFmtId="49" fontId="3" fillId="37" borderId="56" xfId="0" applyNumberFormat="1" applyFont="1" applyFill="1" applyBorder="1" applyAlignment="1">
      <alignment horizontal="left" vertical="center" wrapText="1"/>
    </xf>
    <xf numFmtId="49" fontId="3" fillId="37" borderId="67" xfId="0" applyNumberFormat="1" applyFont="1" applyFill="1" applyBorder="1" applyAlignment="1">
      <alignment horizontal="left" vertical="center" wrapText="1"/>
    </xf>
    <xf numFmtId="0" fontId="1" fillId="0" borderId="43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26" fillId="34" borderId="66" xfId="0" applyFont="1" applyFill="1" applyBorder="1" applyAlignment="1">
      <alignment horizontal="center" vertical="center" wrapText="1"/>
    </xf>
    <xf numFmtId="0" fontId="26" fillId="34" borderId="67" xfId="0" applyFont="1" applyFill="1" applyBorder="1" applyAlignment="1">
      <alignment horizontal="center" vertical="center" wrapText="1"/>
    </xf>
    <xf numFmtId="0" fontId="27" fillId="38" borderId="61" xfId="34" applyFont="1" applyFill="1" applyBorder="1" applyAlignment="1" applyProtection="1">
      <alignment horizontal="center" vertical="center"/>
      <protection locked="0"/>
    </xf>
    <xf numFmtId="0" fontId="27" fillId="38" borderId="10" xfId="34" applyFont="1" applyFill="1" applyBorder="1" applyAlignment="1" applyProtection="1">
      <alignment horizontal="center" vertical="center"/>
      <protection locked="0"/>
    </xf>
    <xf numFmtId="0" fontId="27" fillId="38" borderId="60" xfId="34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 wrapText="1"/>
    </xf>
    <xf numFmtId="0" fontId="7" fillId="0" borderId="66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67" xfId="0" applyFont="1" applyBorder="1" applyAlignment="1">
      <alignment/>
    </xf>
    <xf numFmtId="0" fontId="1" fillId="38" borderId="66" xfId="0" applyFont="1" applyFill="1" applyBorder="1" applyAlignment="1">
      <alignment horizontal="left" vertical="center" wrapText="1"/>
    </xf>
    <xf numFmtId="0" fontId="1" fillId="38" borderId="56" xfId="0" applyFont="1" applyFill="1" applyBorder="1" applyAlignment="1">
      <alignment horizontal="left" vertical="center" wrapText="1"/>
    </xf>
    <xf numFmtId="0" fontId="1" fillId="38" borderId="67" xfId="0" applyFont="1" applyFill="1" applyBorder="1" applyAlignment="1">
      <alignment horizontal="left" vertical="center" wrapText="1"/>
    </xf>
    <xf numFmtId="0" fontId="9" fillId="38" borderId="66" xfId="0" applyFont="1" applyFill="1" applyBorder="1" applyAlignment="1">
      <alignment horizontal="center" vertical="center" wrapText="1"/>
    </xf>
    <xf numFmtId="0" fontId="9" fillId="38" borderId="67" xfId="0" applyFont="1" applyFill="1" applyBorder="1" applyAlignment="1">
      <alignment horizontal="center" vertical="center" wrapText="1"/>
    </xf>
    <xf numFmtId="0" fontId="27" fillId="38" borderId="66" xfId="34" applyFont="1" applyFill="1" applyBorder="1" applyAlignment="1" applyProtection="1">
      <alignment horizontal="center" vertical="center"/>
      <protection locked="0"/>
    </xf>
    <xf numFmtId="0" fontId="27" fillId="38" borderId="56" xfId="34" applyFont="1" applyFill="1" applyBorder="1" applyAlignment="1" applyProtection="1">
      <alignment horizontal="center" vertical="center"/>
      <protection locked="0"/>
    </xf>
    <xf numFmtId="0" fontId="27" fillId="38" borderId="67" xfId="34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 wrapText="1"/>
    </xf>
    <xf numFmtId="0" fontId="23" fillId="0" borderId="66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9" fillId="38" borderId="61" xfId="0" applyFont="1" applyFill="1" applyBorder="1" applyAlignment="1">
      <alignment horizontal="center" vertical="center" wrapText="1"/>
    </xf>
    <xf numFmtId="0" fontId="9" fillId="38" borderId="60" xfId="0" applyFont="1" applyFill="1" applyBorder="1" applyAlignment="1">
      <alignment horizontal="center" vertical="center" wrapText="1"/>
    </xf>
    <xf numFmtId="0" fontId="12" fillId="35" borderId="66" xfId="0" applyFont="1" applyFill="1" applyBorder="1" applyAlignment="1">
      <alignment horizontal="center" vertical="center"/>
    </xf>
    <xf numFmtId="0" fontId="12" fillId="35" borderId="67" xfId="0" applyFont="1" applyFill="1" applyBorder="1" applyAlignment="1">
      <alignment horizontal="center" vertical="center"/>
    </xf>
    <xf numFmtId="0" fontId="1" fillId="38" borderId="66" xfId="0" applyFont="1" applyFill="1" applyBorder="1" applyAlignment="1">
      <alignment horizontal="left" vertical="center"/>
    </xf>
    <xf numFmtId="0" fontId="1" fillId="38" borderId="56" xfId="0" applyFont="1" applyFill="1" applyBorder="1" applyAlignment="1">
      <alignment horizontal="left" vertical="center"/>
    </xf>
    <xf numFmtId="0" fontId="1" fillId="38" borderId="67" xfId="0" applyFont="1" applyFill="1" applyBorder="1" applyAlignment="1">
      <alignment horizontal="left" vertical="center"/>
    </xf>
    <xf numFmtId="49" fontId="1" fillId="38" borderId="66" xfId="0" applyNumberFormat="1" applyFont="1" applyFill="1" applyBorder="1" applyAlignment="1">
      <alignment horizontal="left" vertical="center"/>
    </xf>
    <xf numFmtId="49" fontId="1" fillId="38" borderId="56" xfId="0" applyNumberFormat="1" applyFont="1" applyFill="1" applyBorder="1" applyAlignment="1">
      <alignment horizontal="left" vertical="center"/>
    </xf>
    <xf numFmtId="49" fontId="1" fillId="38" borderId="67" xfId="0" applyNumberFormat="1" applyFont="1" applyFill="1" applyBorder="1" applyAlignment="1">
      <alignment horizontal="left" vertical="center"/>
    </xf>
    <xf numFmtId="0" fontId="80" fillId="0" borderId="66" xfId="0" applyFont="1" applyBorder="1" applyAlignment="1">
      <alignment horizontal="center" vertical="center" wrapText="1"/>
    </xf>
    <xf numFmtId="0" fontId="80" fillId="0" borderId="56" xfId="0" applyFont="1" applyBorder="1" applyAlignment="1">
      <alignment horizontal="center" vertical="center" wrapText="1"/>
    </xf>
    <xf numFmtId="0" fontId="80" fillId="0" borderId="67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49" fontId="33" fillId="33" borderId="56" xfId="0" applyNumberFormat="1" applyFont="1" applyFill="1" applyBorder="1" applyAlignment="1">
      <alignment horizontal="center"/>
    </xf>
    <xf numFmtId="0" fontId="7" fillId="35" borderId="54" xfId="0" applyFont="1" applyFill="1" applyBorder="1" applyAlignment="1">
      <alignment horizontal="center" vertical="center" wrapText="1"/>
    </xf>
    <xf numFmtId="0" fontId="7" fillId="35" borderId="55" xfId="0" applyFont="1" applyFill="1" applyBorder="1" applyAlignment="1">
      <alignment horizontal="center" vertical="center" wrapText="1"/>
    </xf>
    <xf numFmtId="0" fontId="7" fillId="35" borderId="54" xfId="0" applyNumberFormat="1" applyFont="1" applyFill="1" applyBorder="1" applyAlignment="1">
      <alignment horizontal="center" vertical="center" wrapText="1"/>
    </xf>
    <xf numFmtId="0" fontId="7" fillId="35" borderId="55" xfId="0" applyNumberFormat="1" applyFont="1" applyFill="1" applyBorder="1" applyAlignment="1">
      <alignment horizontal="center" vertical="center" wrapText="1"/>
    </xf>
    <xf numFmtId="2" fontId="8" fillId="35" borderId="54" xfId="0" applyNumberFormat="1" applyFont="1" applyFill="1" applyBorder="1" applyAlignment="1">
      <alignment horizontal="center" vertical="center" wrapText="1"/>
    </xf>
    <xf numFmtId="2" fontId="8" fillId="35" borderId="55" xfId="0" applyNumberFormat="1" applyFont="1" applyFill="1" applyBorder="1" applyAlignment="1">
      <alignment horizontal="center" vertical="center" wrapText="1"/>
    </xf>
    <xf numFmtId="172" fontId="7" fillId="35" borderId="54" xfId="0" applyNumberFormat="1" applyFont="1" applyFill="1" applyBorder="1" applyAlignment="1">
      <alignment horizontal="center" vertical="center" wrapText="1"/>
    </xf>
    <xf numFmtId="172" fontId="7" fillId="35" borderId="55" xfId="0" applyNumberFormat="1" applyFont="1" applyFill="1" applyBorder="1" applyAlignment="1">
      <alignment horizontal="center" vertical="center" wrapText="1"/>
    </xf>
    <xf numFmtId="0" fontId="1" fillId="38" borderId="66" xfId="0" applyFont="1" applyFill="1" applyBorder="1" applyAlignment="1">
      <alignment horizontal="center" vertical="center" wrapText="1"/>
    </xf>
    <xf numFmtId="0" fontId="1" fillId="38" borderId="56" xfId="0" applyFont="1" applyFill="1" applyBorder="1" applyAlignment="1">
      <alignment horizontal="center" vertical="center" wrapText="1"/>
    </xf>
    <xf numFmtId="0" fontId="1" fillId="38" borderId="67" xfId="0" applyFont="1" applyFill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left" vertical="center" wrapText="1"/>
    </xf>
    <xf numFmtId="0" fontId="22" fillId="0" borderId="66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1" fillId="38" borderId="66" xfId="0" applyFont="1" applyFill="1" applyBorder="1" applyAlignment="1">
      <alignment horizontal="center" vertical="center"/>
    </xf>
    <xf numFmtId="0" fontId="1" fillId="38" borderId="56" xfId="0" applyFont="1" applyFill="1" applyBorder="1" applyAlignment="1">
      <alignment horizontal="center" vertical="center"/>
    </xf>
    <xf numFmtId="0" fontId="1" fillId="38" borderId="67" xfId="0" applyFont="1" applyFill="1" applyBorder="1" applyAlignment="1">
      <alignment horizontal="center" vertical="center"/>
    </xf>
    <xf numFmtId="0" fontId="9" fillId="35" borderId="54" xfId="0" applyFont="1" applyFill="1" applyBorder="1" applyAlignment="1">
      <alignment horizontal="center" vertical="center" wrapText="1"/>
    </xf>
    <xf numFmtId="0" fontId="9" fillId="35" borderId="55" xfId="0" applyFont="1" applyFill="1" applyBorder="1" applyAlignment="1">
      <alignment horizontal="center" vertical="center" wrapText="1"/>
    </xf>
    <xf numFmtId="0" fontId="9" fillId="35" borderId="66" xfId="0" applyFont="1" applyFill="1" applyBorder="1" applyAlignment="1">
      <alignment horizontal="center"/>
    </xf>
    <xf numFmtId="0" fontId="9" fillId="35" borderId="67" xfId="0" applyFont="1" applyFill="1" applyBorder="1" applyAlignment="1">
      <alignment horizontal="center"/>
    </xf>
    <xf numFmtId="0" fontId="9" fillId="35" borderId="66" xfId="0" applyFont="1" applyFill="1" applyBorder="1" applyAlignment="1">
      <alignment horizontal="center" vertical="center" wrapText="1"/>
    </xf>
    <xf numFmtId="0" fontId="9" fillId="35" borderId="67" xfId="0" applyFont="1" applyFill="1" applyBorder="1" applyAlignment="1">
      <alignment horizontal="center" vertical="center" wrapText="1"/>
    </xf>
    <xf numFmtId="0" fontId="7" fillId="35" borderId="54" xfId="0" applyFont="1" applyFill="1" applyBorder="1" applyAlignment="1">
      <alignment horizontal="center" vertical="center" wrapText="1"/>
    </xf>
    <xf numFmtId="0" fontId="7" fillId="35" borderId="5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1" fillId="35" borderId="54" xfId="0" applyFont="1" applyFill="1" applyBorder="1" applyAlignment="1">
      <alignment horizontal="center" vertical="center" wrapText="1"/>
    </xf>
    <xf numFmtId="0" fontId="1" fillId="35" borderId="55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14" fontId="79" fillId="0" borderId="0" xfId="0" applyNumberFormat="1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/>
    </xf>
    <xf numFmtId="49" fontId="9" fillId="0" borderId="56" xfId="0" applyNumberFormat="1" applyFont="1" applyFill="1" applyBorder="1" applyAlignment="1">
      <alignment horizontal="center" vertical="center"/>
    </xf>
    <xf numFmtId="49" fontId="9" fillId="0" borderId="67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Standard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114300</xdr:rowOff>
    </xdr:from>
    <xdr:to>
      <xdr:col>8</xdr:col>
      <xdr:colOff>266700</xdr:colOff>
      <xdr:row>0</xdr:row>
      <xdr:rowOff>114300</xdr:rowOff>
    </xdr:to>
    <xdr:pic>
      <xdr:nvPicPr>
        <xdr:cNvPr id="1" name="Picture 2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11430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0</xdr:row>
      <xdr:rowOff>114300</xdr:rowOff>
    </xdr:from>
    <xdr:to>
      <xdr:col>8</xdr:col>
      <xdr:colOff>47625</xdr:colOff>
      <xdr:row>0</xdr:row>
      <xdr:rowOff>114300</xdr:rowOff>
    </xdr:to>
    <xdr:pic>
      <xdr:nvPicPr>
        <xdr:cNvPr id="2" name="Picture 2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11430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133350</xdr:rowOff>
    </xdr:from>
    <xdr:to>
      <xdr:col>1</xdr:col>
      <xdr:colOff>1066800</xdr:colOff>
      <xdr:row>2</xdr:row>
      <xdr:rowOff>0</xdr:rowOff>
    </xdr:to>
    <xdr:pic>
      <xdr:nvPicPr>
        <xdr:cNvPr id="3" name="Picture 3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790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1"/>
  <sheetViews>
    <sheetView tabSelected="1" view="pageBreakPreview" zoomScaleSheetLayoutView="100" zoomScalePageLayoutView="0" workbookViewId="0" topLeftCell="A1">
      <pane xSplit="9" ySplit="8" topLeftCell="J250" activePane="bottomRight" state="frozen"/>
      <selection pane="topLeft" activeCell="A1" sqref="A1"/>
      <selection pane="topRight" activeCell="J1" sqref="J1"/>
      <selection pane="bottomLeft" activeCell="A9" sqref="A9"/>
      <selection pane="bottomRight" activeCell="B258" sqref="B258"/>
    </sheetView>
  </sheetViews>
  <sheetFormatPr defaultColWidth="11.421875" defaultRowHeight="12.75"/>
  <cols>
    <col min="1" max="1" width="10.8515625" style="14" customWidth="1"/>
    <col min="2" max="2" width="60.28125" style="62" customWidth="1"/>
    <col min="3" max="3" width="9.421875" style="2" customWidth="1"/>
    <col min="4" max="4" width="9.28125" style="2" customWidth="1"/>
    <col min="5" max="5" width="10.57421875" style="2" customWidth="1"/>
    <col min="6" max="6" width="12.00390625" style="44" customWidth="1"/>
    <col min="7" max="7" width="0.71875" style="7" customWidth="1"/>
    <col min="8" max="8" width="11.421875" style="44" customWidth="1"/>
    <col min="9" max="9" width="11.421875" style="45" customWidth="1"/>
    <col min="10" max="10" width="0.13671875" style="13" customWidth="1"/>
    <col min="11" max="16384" width="11.421875" style="13" customWidth="1"/>
  </cols>
  <sheetData>
    <row r="1" spans="1:10" s="8" customFormat="1" ht="29.25" customHeight="1">
      <c r="A1" s="618" t="s">
        <v>780</v>
      </c>
      <c r="B1" s="618"/>
      <c r="C1" s="618"/>
      <c r="D1" s="618"/>
      <c r="E1" s="618"/>
      <c r="F1" s="618"/>
      <c r="G1" s="618"/>
      <c r="H1" s="618"/>
      <c r="I1" s="619"/>
      <c r="J1" s="226"/>
    </row>
    <row r="2" spans="1:10" s="8" customFormat="1" ht="29.25" customHeight="1">
      <c r="A2" s="620" t="s">
        <v>944</v>
      </c>
      <c r="B2" s="620"/>
      <c r="C2" s="620"/>
      <c r="D2" s="620"/>
      <c r="E2" s="620"/>
      <c r="F2" s="620"/>
      <c r="G2" s="620"/>
      <c r="H2" s="620"/>
      <c r="I2" s="620"/>
      <c r="J2" s="226"/>
    </row>
    <row r="3" spans="1:10" s="9" customFormat="1" ht="18.75" customHeight="1">
      <c r="A3" s="621" t="s">
        <v>945</v>
      </c>
      <c r="B3" s="621"/>
      <c r="C3" s="621"/>
      <c r="D3" s="621"/>
      <c r="E3" s="621"/>
      <c r="F3" s="621"/>
      <c r="G3" s="621"/>
      <c r="H3" s="621"/>
      <c r="I3" s="621"/>
      <c r="J3" s="226"/>
    </row>
    <row r="4" spans="1:10" s="9" customFormat="1" ht="24" customHeight="1">
      <c r="A4" s="622" t="s">
        <v>904</v>
      </c>
      <c r="B4" s="622"/>
      <c r="C4" s="622"/>
      <c r="D4" s="622"/>
      <c r="E4" s="622"/>
      <c r="F4" s="622"/>
      <c r="G4" s="622"/>
      <c r="H4" s="622"/>
      <c r="I4" s="622"/>
      <c r="J4" s="226"/>
    </row>
    <row r="5" spans="1:10" s="335" customFormat="1" ht="24" customHeight="1">
      <c r="A5" s="626" t="s">
        <v>937</v>
      </c>
      <c r="B5" s="627"/>
      <c r="C5" s="627"/>
      <c r="D5" s="627"/>
      <c r="E5" s="627"/>
      <c r="F5" s="627"/>
      <c r="G5" s="627"/>
      <c r="H5" s="627"/>
      <c r="I5" s="627"/>
      <c r="J5" s="336"/>
    </row>
    <row r="6" spans="1:10" s="335" customFormat="1" ht="24" customHeight="1" thickBot="1">
      <c r="A6" s="533" t="s">
        <v>946</v>
      </c>
      <c r="B6" s="534"/>
      <c r="C6" s="534"/>
      <c r="D6" s="534"/>
      <c r="E6" s="534"/>
      <c r="F6" s="534"/>
      <c r="G6" s="534"/>
      <c r="H6" s="534"/>
      <c r="I6" s="534"/>
      <c r="J6" s="336"/>
    </row>
    <row r="7" spans="1:9" s="9" customFormat="1" ht="24.75" customHeight="1" thickBot="1">
      <c r="A7" s="623" t="s">
        <v>256</v>
      </c>
      <c r="B7" s="616" t="s">
        <v>257</v>
      </c>
      <c r="C7" s="610" t="s">
        <v>258</v>
      </c>
      <c r="D7" s="610" t="s">
        <v>259</v>
      </c>
      <c r="E7" s="616" t="s">
        <v>136</v>
      </c>
      <c r="F7" s="610" t="s">
        <v>260</v>
      </c>
      <c r="G7" s="330"/>
      <c r="H7" s="612" t="s">
        <v>261</v>
      </c>
      <c r="I7" s="613"/>
    </row>
    <row r="8" spans="1:9" s="9" customFormat="1" ht="17.25" customHeight="1" thickBot="1">
      <c r="A8" s="624"/>
      <c r="B8" s="617"/>
      <c r="C8" s="611"/>
      <c r="D8" s="611"/>
      <c r="E8" s="617"/>
      <c r="F8" s="611"/>
      <c r="G8" s="196"/>
      <c r="H8" s="614" t="s">
        <v>99</v>
      </c>
      <c r="I8" s="615"/>
    </row>
    <row r="9" spans="1:9" s="9" customFormat="1" ht="23.25" customHeight="1" thickBot="1">
      <c r="A9" s="577" t="s">
        <v>887</v>
      </c>
      <c r="B9" s="578"/>
      <c r="C9" s="578"/>
      <c r="D9" s="578"/>
      <c r="E9" s="578"/>
      <c r="F9" s="578"/>
      <c r="G9" s="578"/>
      <c r="H9" s="578"/>
      <c r="I9" s="579"/>
    </row>
    <row r="10" spans="1:9" s="9" customFormat="1" ht="23.25" customHeight="1" thickBot="1">
      <c r="A10" s="604" t="s">
        <v>546</v>
      </c>
      <c r="B10" s="605"/>
      <c r="C10" s="605"/>
      <c r="D10" s="605"/>
      <c r="E10" s="605"/>
      <c r="F10" s="605"/>
      <c r="G10" s="605"/>
      <c r="H10" s="605"/>
      <c r="I10" s="606"/>
    </row>
    <row r="11" spans="1:9" s="9" customFormat="1" ht="29.25" customHeight="1" thickBot="1">
      <c r="A11" s="607" t="s">
        <v>199</v>
      </c>
      <c r="B11" s="608"/>
      <c r="C11" s="608"/>
      <c r="D11" s="608"/>
      <c r="E11" s="608"/>
      <c r="F11" s="609"/>
      <c r="G11" s="195"/>
      <c r="H11" s="558" t="s">
        <v>492</v>
      </c>
      <c r="I11" s="559"/>
    </row>
    <row r="12" spans="1:9" s="510" customFormat="1" ht="29.25" customHeight="1" thickBot="1">
      <c r="A12" s="504" t="s">
        <v>65</v>
      </c>
      <c r="B12" s="505" t="s">
        <v>117</v>
      </c>
      <c r="C12" s="506">
        <v>17.5</v>
      </c>
      <c r="D12" s="507">
        <v>48</v>
      </c>
      <c r="E12" s="506">
        <f>F12/D12</f>
        <v>0.5730227343750001</v>
      </c>
      <c r="F12" s="506">
        <v>27.505091250000003</v>
      </c>
      <c r="G12" s="508"/>
      <c r="H12" s="509" t="s">
        <v>70</v>
      </c>
      <c r="I12" s="506">
        <v>3.1332680859375004</v>
      </c>
    </row>
    <row r="13" spans="1:9" s="510" customFormat="1" ht="17.25" customHeight="1" thickBot="1">
      <c r="A13" s="511" t="s">
        <v>36</v>
      </c>
      <c r="B13" s="512" t="s">
        <v>121</v>
      </c>
      <c r="C13" s="513">
        <v>17.5</v>
      </c>
      <c r="D13" s="514">
        <v>48</v>
      </c>
      <c r="E13" s="506">
        <f aca="true" t="shared" si="0" ref="E13:E29">F13/D13</f>
        <v>0.5730227343750001</v>
      </c>
      <c r="F13" s="513">
        <v>27.505091250000003</v>
      </c>
      <c r="G13" s="508"/>
      <c r="H13" s="515" t="s">
        <v>40</v>
      </c>
      <c r="I13" s="513">
        <v>3.1332680859375004</v>
      </c>
    </row>
    <row r="14" spans="1:9" s="510" customFormat="1" ht="17.25" customHeight="1" thickBot="1">
      <c r="A14" s="511" t="s">
        <v>66</v>
      </c>
      <c r="B14" s="512" t="s">
        <v>779</v>
      </c>
      <c r="C14" s="513">
        <v>17.5</v>
      </c>
      <c r="D14" s="514">
        <v>48</v>
      </c>
      <c r="E14" s="506">
        <f t="shared" si="0"/>
        <v>0.5730227343750001</v>
      </c>
      <c r="F14" s="513">
        <v>27.505091250000003</v>
      </c>
      <c r="G14" s="508"/>
      <c r="H14" s="515" t="s">
        <v>69</v>
      </c>
      <c r="I14" s="513">
        <v>3.1332680859375004</v>
      </c>
    </row>
    <row r="15" spans="1:9" s="510" customFormat="1" ht="17.25" customHeight="1" thickBot="1">
      <c r="A15" s="511" t="s">
        <v>92</v>
      </c>
      <c r="B15" s="512" t="s">
        <v>127</v>
      </c>
      <c r="C15" s="513">
        <v>17.5</v>
      </c>
      <c r="D15" s="514">
        <v>48</v>
      </c>
      <c r="E15" s="506">
        <f t="shared" si="0"/>
        <v>0.5730227343750001</v>
      </c>
      <c r="F15" s="513">
        <v>27.505091250000003</v>
      </c>
      <c r="G15" s="508"/>
      <c r="H15" s="515" t="s">
        <v>93</v>
      </c>
      <c r="I15" s="513">
        <v>3.1332680859375004</v>
      </c>
    </row>
    <row r="16" spans="1:9" s="510" customFormat="1" ht="17.25" customHeight="1" thickBot="1">
      <c r="A16" s="511" t="s">
        <v>12</v>
      </c>
      <c r="B16" s="512" t="s">
        <v>105</v>
      </c>
      <c r="C16" s="513">
        <v>17.5</v>
      </c>
      <c r="D16" s="514">
        <v>48</v>
      </c>
      <c r="E16" s="506">
        <f t="shared" si="0"/>
        <v>0.5730227343750001</v>
      </c>
      <c r="F16" s="513">
        <v>27.505091250000003</v>
      </c>
      <c r="G16" s="508"/>
      <c r="H16" s="515" t="s">
        <v>30</v>
      </c>
      <c r="I16" s="513">
        <v>3.1332680859375004</v>
      </c>
    </row>
    <row r="17" spans="1:9" s="510" customFormat="1" ht="17.25" customHeight="1" thickBot="1">
      <c r="A17" s="511" t="s">
        <v>14</v>
      </c>
      <c r="B17" s="512" t="s">
        <v>775</v>
      </c>
      <c r="C17" s="513">
        <v>17.5</v>
      </c>
      <c r="D17" s="514">
        <v>48</v>
      </c>
      <c r="E17" s="506">
        <f t="shared" si="0"/>
        <v>0.5730227343750001</v>
      </c>
      <c r="F17" s="513">
        <v>27.505091250000003</v>
      </c>
      <c r="G17" s="508"/>
      <c r="H17" s="515" t="s">
        <v>32</v>
      </c>
      <c r="I17" s="513">
        <v>3.1332680859375004</v>
      </c>
    </row>
    <row r="18" spans="1:9" s="510" customFormat="1" ht="17.25" customHeight="1" thickBot="1">
      <c r="A18" s="511" t="s">
        <v>13</v>
      </c>
      <c r="B18" s="512" t="s">
        <v>778</v>
      </c>
      <c r="C18" s="513">
        <v>17.5</v>
      </c>
      <c r="D18" s="514">
        <v>48</v>
      </c>
      <c r="E18" s="506">
        <f t="shared" si="0"/>
        <v>0.5730227343750001</v>
      </c>
      <c r="F18" s="513">
        <v>27.505091250000003</v>
      </c>
      <c r="G18" s="508"/>
      <c r="H18" s="515" t="s">
        <v>31</v>
      </c>
      <c r="I18" s="513">
        <v>3.1332680859375004</v>
      </c>
    </row>
    <row r="19" spans="1:9" s="510" customFormat="1" ht="17.25" customHeight="1" thickBot="1">
      <c r="A19" s="516" t="s">
        <v>254</v>
      </c>
      <c r="B19" s="517" t="s">
        <v>508</v>
      </c>
      <c r="C19" s="518">
        <v>17.5</v>
      </c>
      <c r="D19" s="519">
        <v>48</v>
      </c>
      <c r="E19" s="506">
        <f t="shared" si="0"/>
        <v>0.5730227343750001</v>
      </c>
      <c r="F19" s="518">
        <v>27.505091250000003</v>
      </c>
      <c r="G19" s="508"/>
      <c r="H19" s="520" t="s">
        <v>255</v>
      </c>
      <c r="I19" s="518">
        <v>3.1332680859375004</v>
      </c>
    </row>
    <row r="20" spans="1:9" s="510" customFormat="1" ht="17.25" customHeight="1" thickBot="1">
      <c r="A20" s="521" t="s">
        <v>11</v>
      </c>
      <c r="B20" s="522" t="s">
        <v>108</v>
      </c>
      <c r="C20" s="523">
        <v>17.5</v>
      </c>
      <c r="D20" s="524">
        <v>48</v>
      </c>
      <c r="E20" s="506">
        <f t="shared" si="0"/>
        <v>0.611715234375</v>
      </c>
      <c r="F20" s="523">
        <v>29.36233125</v>
      </c>
      <c r="G20" s="508"/>
      <c r="H20" s="525" t="s">
        <v>29</v>
      </c>
      <c r="I20" s="523">
        <v>3.1332680859375004</v>
      </c>
    </row>
    <row r="21" spans="1:9" s="510" customFormat="1" ht="17.25" customHeight="1" thickBot="1">
      <c r="A21" s="504" t="s">
        <v>138</v>
      </c>
      <c r="B21" s="505" t="s">
        <v>97</v>
      </c>
      <c r="C21" s="506">
        <v>17.5</v>
      </c>
      <c r="D21" s="507">
        <v>48</v>
      </c>
      <c r="E21" s="506">
        <f t="shared" si="0"/>
        <v>0.669094453125</v>
      </c>
      <c r="F21" s="506">
        <v>32.11653375</v>
      </c>
      <c r="G21" s="508"/>
      <c r="H21" s="509" t="s">
        <v>214</v>
      </c>
      <c r="I21" s="506">
        <v>3.1332680859375004</v>
      </c>
    </row>
    <row r="22" spans="1:9" s="510" customFormat="1" ht="17.25" customHeight="1" thickBot="1">
      <c r="A22" s="511" t="s">
        <v>94</v>
      </c>
      <c r="B22" s="512" t="s">
        <v>119</v>
      </c>
      <c r="C22" s="513">
        <v>17.5</v>
      </c>
      <c r="D22" s="514">
        <v>48</v>
      </c>
      <c r="E22" s="506">
        <f t="shared" si="0"/>
        <v>0.669094453125</v>
      </c>
      <c r="F22" s="513">
        <v>32.11653375</v>
      </c>
      <c r="G22" s="508"/>
      <c r="H22" s="515" t="s">
        <v>204</v>
      </c>
      <c r="I22" s="513">
        <v>3.1332680859375004</v>
      </c>
    </row>
    <row r="23" spans="1:9" s="510" customFormat="1" ht="17.25" customHeight="1" thickBot="1">
      <c r="A23" s="511" t="s">
        <v>130</v>
      </c>
      <c r="B23" s="512" t="s">
        <v>776</v>
      </c>
      <c r="C23" s="513">
        <v>17.5</v>
      </c>
      <c r="D23" s="514">
        <v>48</v>
      </c>
      <c r="E23" s="506">
        <f t="shared" si="0"/>
        <v>0.669094453125</v>
      </c>
      <c r="F23" s="513">
        <v>32.11653375</v>
      </c>
      <c r="G23" s="508"/>
      <c r="H23" s="515" t="s">
        <v>205</v>
      </c>
      <c r="I23" s="513">
        <v>3.1332680859375004</v>
      </c>
    </row>
    <row r="24" spans="1:9" s="510" customFormat="1" ht="17.25" customHeight="1" thickBot="1">
      <c r="A24" s="511" t="s">
        <v>228</v>
      </c>
      <c r="B24" s="512" t="s">
        <v>109</v>
      </c>
      <c r="C24" s="513">
        <v>17.5</v>
      </c>
      <c r="D24" s="514">
        <v>48</v>
      </c>
      <c r="E24" s="506">
        <f t="shared" si="0"/>
        <v>0.669094453125</v>
      </c>
      <c r="F24" s="513">
        <v>32.11653375</v>
      </c>
      <c r="G24" s="508"/>
      <c r="H24" s="515" t="s">
        <v>206</v>
      </c>
      <c r="I24" s="513">
        <v>3.1332680859375004</v>
      </c>
    </row>
    <row r="25" spans="1:9" s="510" customFormat="1" ht="17.25" customHeight="1" thickBot="1">
      <c r="A25" s="516" t="s">
        <v>47</v>
      </c>
      <c r="B25" s="526" t="s">
        <v>115</v>
      </c>
      <c r="C25" s="518">
        <v>17.5</v>
      </c>
      <c r="D25" s="519">
        <v>48</v>
      </c>
      <c r="E25" s="506">
        <f t="shared" si="0"/>
        <v>0.669094453125</v>
      </c>
      <c r="F25" s="518">
        <v>32.11653375</v>
      </c>
      <c r="G25" s="508"/>
      <c r="H25" s="520" t="s">
        <v>26</v>
      </c>
      <c r="I25" s="518">
        <v>3.1332680859375004</v>
      </c>
    </row>
    <row r="26" spans="1:9" s="510" customFormat="1" ht="17.25" customHeight="1" thickBot="1">
      <c r="A26" s="527" t="s">
        <v>16</v>
      </c>
      <c r="B26" s="528" t="s">
        <v>101</v>
      </c>
      <c r="C26" s="529">
        <v>17.5</v>
      </c>
      <c r="D26" s="530">
        <v>48</v>
      </c>
      <c r="E26" s="506">
        <f t="shared" si="0"/>
        <v>0.7449405468750002</v>
      </c>
      <c r="F26" s="529">
        <v>35.75714625000001</v>
      </c>
      <c r="G26" s="508"/>
      <c r="H26" s="531" t="s">
        <v>34</v>
      </c>
      <c r="I26" s="529">
        <v>3.1332680859375004</v>
      </c>
    </row>
    <row r="27" spans="1:9" s="510" customFormat="1" ht="17.25" customHeight="1" thickBot="1">
      <c r="A27" s="511" t="s">
        <v>17</v>
      </c>
      <c r="B27" s="512" t="s">
        <v>777</v>
      </c>
      <c r="C27" s="513">
        <v>17.5</v>
      </c>
      <c r="D27" s="514">
        <v>48</v>
      </c>
      <c r="E27" s="506">
        <f t="shared" si="0"/>
        <v>0.7449405468750002</v>
      </c>
      <c r="F27" s="513">
        <v>35.75714625000001</v>
      </c>
      <c r="G27" s="508"/>
      <c r="H27" s="515" t="s">
        <v>35</v>
      </c>
      <c r="I27" s="513">
        <v>3.1332680859375004</v>
      </c>
    </row>
    <row r="28" spans="1:9" s="510" customFormat="1" ht="17.25" customHeight="1" thickBot="1">
      <c r="A28" s="511" t="s">
        <v>37</v>
      </c>
      <c r="B28" s="512" t="s">
        <v>124</v>
      </c>
      <c r="C28" s="513">
        <v>17.5</v>
      </c>
      <c r="D28" s="514">
        <v>48</v>
      </c>
      <c r="E28" s="506">
        <f t="shared" si="0"/>
        <v>0.7449405468750002</v>
      </c>
      <c r="F28" s="513">
        <v>35.75714625000001</v>
      </c>
      <c r="G28" s="508"/>
      <c r="H28" s="515" t="s">
        <v>208</v>
      </c>
      <c r="I28" s="513">
        <v>3.1332680859375004</v>
      </c>
    </row>
    <row r="29" spans="1:9" s="510" customFormat="1" ht="17.25" customHeight="1" thickBot="1">
      <c r="A29" s="516" t="s">
        <v>38</v>
      </c>
      <c r="B29" s="517" t="s">
        <v>104</v>
      </c>
      <c r="C29" s="518">
        <v>17.5</v>
      </c>
      <c r="D29" s="519">
        <v>48</v>
      </c>
      <c r="E29" s="506">
        <f t="shared" si="0"/>
        <v>0.7449405468750002</v>
      </c>
      <c r="F29" s="518">
        <v>35.75714625000001</v>
      </c>
      <c r="G29" s="508"/>
      <c r="H29" s="520" t="s">
        <v>211</v>
      </c>
      <c r="I29" s="518">
        <v>3.1332680859375004</v>
      </c>
    </row>
    <row r="30" spans="1:9" s="9" customFormat="1" ht="6.75" customHeight="1" thickBot="1">
      <c r="A30" s="625"/>
      <c r="B30" s="625"/>
      <c r="C30" s="625"/>
      <c r="D30" s="625"/>
      <c r="E30" s="625"/>
      <c r="F30" s="625"/>
      <c r="G30" s="625"/>
      <c r="H30" s="625"/>
      <c r="I30" s="625"/>
    </row>
    <row r="31" spans="1:9" s="9" customFormat="1" ht="39.75" customHeight="1" thickBot="1">
      <c r="A31" s="571" t="s">
        <v>199</v>
      </c>
      <c r="B31" s="572"/>
      <c r="C31" s="572"/>
      <c r="D31" s="572"/>
      <c r="E31" s="572"/>
      <c r="F31" s="573"/>
      <c r="G31" s="195"/>
      <c r="H31" s="558" t="s">
        <v>492</v>
      </c>
      <c r="I31" s="559"/>
    </row>
    <row r="32" spans="1:9" s="9" customFormat="1" ht="21.75" customHeight="1" thickBot="1">
      <c r="A32" s="28" t="s">
        <v>10</v>
      </c>
      <c r="B32" s="87" t="s">
        <v>137</v>
      </c>
      <c r="C32" s="32">
        <v>17.5</v>
      </c>
      <c r="D32" s="132">
        <v>48</v>
      </c>
      <c r="E32" s="506">
        <f aca="true" t="shared" si="1" ref="E32:E52">F32/D32</f>
        <v>0.9104828906250003</v>
      </c>
      <c r="F32" s="137">
        <v>43.70317875000001</v>
      </c>
      <c r="G32" s="18"/>
      <c r="H32" s="37" t="s">
        <v>28</v>
      </c>
      <c r="I32" s="50">
        <v>4.188518085937501</v>
      </c>
    </row>
    <row r="33" spans="1:9" s="9" customFormat="1" ht="16.5" customHeight="1" thickBot="1">
      <c r="A33" s="27" t="s">
        <v>9</v>
      </c>
      <c r="B33" s="92" t="s">
        <v>116</v>
      </c>
      <c r="C33" s="32">
        <v>17.5</v>
      </c>
      <c r="D33" s="132">
        <v>48</v>
      </c>
      <c r="E33" s="506">
        <f t="shared" si="1"/>
        <v>0.9104828906250003</v>
      </c>
      <c r="F33" s="137">
        <v>43.70317875000001</v>
      </c>
      <c r="G33" s="18"/>
      <c r="H33" s="37" t="s">
        <v>27</v>
      </c>
      <c r="I33" s="50">
        <v>4.188518085937501</v>
      </c>
    </row>
    <row r="34" spans="1:9" s="9" customFormat="1" ht="16.5" customHeight="1" thickBot="1">
      <c r="A34" s="28" t="s">
        <v>50</v>
      </c>
      <c r="B34" s="87" t="s">
        <v>264</v>
      </c>
      <c r="C34" s="32">
        <v>17.5</v>
      </c>
      <c r="D34" s="132">
        <v>48</v>
      </c>
      <c r="E34" s="506">
        <f t="shared" si="1"/>
        <v>0.8988311718750001</v>
      </c>
      <c r="F34" s="137">
        <v>43.143896250000004</v>
      </c>
      <c r="G34" s="18"/>
      <c r="H34" s="37" t="s">
        <v>57</v>
      </c>
      <c r="I34" s="39">
        <v>3.9036005859375003</v>
      </c>
    </row>
    <row r="35" spans="1:9" s="9" customFormat="1" ht="16.5" customHeight="1" thickBot="1">
      <c r="A35" s="28" t="s">
        <v>51</v>
      </c>
      <c r="B35" s="87" t="s">
        <v>126</v>
      </c>
      <c r="C35" s="32">
        <v>17.5</v>
      </c>
      <c r="D35" s="132">
        <v>48</v>
      </c>
      <c r="E35" s="506">
        <f t="shared" si="1"/>
        <v>0.8988311718750001</v>
      </c>
      <c r="F35" s="137">
        <v>43.143896250000004</v>
      </c>
      <c r="G35" s="16"/>
      <c r="H35" s="37" t="s">
        <v>58</v>
      </c>
      <c r="I35" s="39">
        <v>3.9036005859375003</v>
      </c>
    </row>
    <row r="36" spans="1:9" s="9" customFormat="1" ht="16.5" customHeight="1" thickBot="1">
      <c r="A36" s="28" t="s">
        <v>52</v>
      </c>
      <c r="B36" s="57" t="s">
        <v>120</v>
      </c>
      <c r="C36" s="32">
        <v>17.5</v>
      </c>
      <c r="D36" s="132">
        <v>48</v>
      </c>
      <c r="E36" s="506">
        <f t="shared" si="1"/>
        <v>0.8988311718750001</v>
      </c>
      <c r="F36" s="137">
        <v>43.143896250000004</v>
      </c>
      <c r="G36" s="18"/>
      <c r="H36" s="37" t="s">
        <v>59</v>
      </c>
      <c r="I36" s="39">
        <v>3.9036005859375003</v>
      </c>
    </row>
    <row r="37" spans="1:9" s="9" customFormat="1" ht="16.5" customHeight="1" thickBot="1">
      <c r="A37" s="28" t="s">
        <v>229</v>
      </c>
      <c r="B37" s="57" t="s">
        <v>107</v>
      </c>
      <c r="C37" s="32">
        <v>17.5</v>
      </c>
      <c r="D37" s="132">
        <v>48</v>
      </c>
      <c r="E37" s="506">
        <f t="shared" si="1"/>
        <v>0.8878389843750002</v>
      </c>
      <c r="F37" s="137">
        <v>42.61627125000001</v>
      </c>
      <c r="G37" s="18"/>
      <c r="H37" s="37" t="s">
        <v>85</v>
      </c>
      <c r="I37" s="39">
        <v>3.9036005859375003</v>
      </c>
    </row>
    <row r="38" spans="1:9" s="9" customFormat="1" ht="16.5" customHeight="1" thickBot="1">
      <c r="A38" s="28" t="s">
        <v>95</v>
      </c>
      <c r="B38" s="57" t="s">
        <v>139</v>
      </c>
      <c r="C38" s="32">
        <v>17.5</v>
      </c>
      <c r="D38" s="132">
        <v>48</v>
      </c>
      <c r="E38" s="506">
        <f t="shared" si="1"/>
        <v>0.8878389843750002</v>
      </c>
      <c r="F38" s="137">
        <v>42.61627125000001</v>
      </c>
      <c r="G38" s="18"/>
      <c r="H38" s="37" t="s">
        <v>96</v>
      </c>
      <c r="I38" s="39">
        <v>3.9036005859375003</v>
      </c>
    </row>
    <row r="39" spans="1:9" s="9" customFormat="1" ht="16.5" customHeight="1" thickBot="1">
      <c r="A39" s="28" t="s">
        <v>79</v>
      </c>
      <c r="B39" s="57" t="s">
        <v>98</v>
      </c>
      <c r="C39" s="32">
        <v>17.5</v>
      </c>
      <c r="D39" s="132">
        <v>48</v>
      </c>
      <c r="E39" s="506">
        <f t="shared" si="1"/>
        <v>0.8878389843750002</v>
      </c>
      <c r="F39" s="137">
        <v>42.61627125000001</v>
      </c>
      <c r="G39" s="16"/>
      <c r="H39" s="37" t="s">
        <v>83</v>
      </c>
      <c r="I39" s="39">
        <v>3.9036005859375003</v>
      </c>
    </row>
    <row r="40" spans="1:9" s="9" customFormat="1" ht="16.5" customHeight="1" thickBot="1">
      <c r="A40" s="28" t="s">
        <v>49</v>
      </c>
      <c r="B40" s="57" t="s">
        <v>200</v>
      </c>
      <c r="C40" s="32">
        <v>17.5</v>
      </c>
      <c r="D40" s="132">
        <v>48</v>
      </c>
      <c r="E40" s="506">
        <f t="shared" si="1"/>
        <v>0.8878389843750002</v>
      </c>
      <c r="F40" s="137">
        <v>42.61627125000001</v>
      </c>
      <c r="G40" s="18"/>
      <c r="H40" s="37" t="s">
        <v>56</v>
      </c>
      <c r="I40" s="39">
        <v>3.9036005859375003</v>
      </c>
    </row>
    <row r="41" spans="1:9" s="9" customFormat="1" ht="16.5" customHeight="1" thickBot="1">
      <c r="A41" s="28" t="s">
        <v>84</v>
      </c>
      <c r="B41" s="57" t="s">
        <v>140</v>
      </c>
      <c r="C41" s="32">
        <v>17.5</v>
      </c>
      <c r="D41" s="132">
        <v>48</v>
      </c>
      <c r="E41" s="506">
        <f t="shared" si="1"/>
        <v>0.7990221093750004</v>
      </c>
      <c r="F41" s="137">
        <v>38.35306125000002</v>
      </c>
      <c r="G41" s="18"/>
      <c r="H41" s="37" t="s">
        <v>86</v>
      </c>
      <c r="I41" s="39">
        <v>3.7664180859375</v>
      </c>
    </row>
    <row r="42" spans="1:9" s="9" customFormat="1" ht="16.5" customHeight="1" thickBot="1">
      <c r="A42" s="28" t="s">
        <v>64</v>
      </c>
      <c r="B42" s="57" t="s">
        <v>132</v>
      </c>
      <c r="C42" s="32">
        <v>17.5</v>
      </c>
      <c r="D42" s="132">
        <v>48</v>
      </c>
      <c r="E42" s="506">
        <f t="shared" si="1"/>
        <v>0.7990221093750004</v>
      </c>
      <c r="F42" s="137">
        <v>38.35306125000002</v>
      </c>
      <c r="G42" s="18"/>
      <c r="H42" s="37" t="s">
        <v>71</v>
      </c>
      <c r="I42" s="39">
        <v>3.7664180859375</v>
      </c>
    </row>
    <row r="43" spans="1:9" s="9" customFormat="1" ht="16.5" customHeight="1" thickBot="1">
      <c r="A43" s="28" t="s">
        <v>15</v>
      </c>
      <c r="B43" s="57" t="s">
        <v>201</v>
      </c>
      <c r="C43" s="32">
        <v>17.5</v>
      </c>
      <c r="D43" s="132">
        <v>48</v>
      </c>
      <c r="E43" s="506">
        <f t="shared" si="1"/>
        <v>0.8322185156250002</v>
      </c>
      <c r="F43" s="137">
        <v>39.94648875000001</v>
      </c>
      <c r="G43" s="18"/>
      <c r="H43" s="37" t="s">
        <v>33</v>
      </c>
      <c r="I43" s="39">
        <v>3.9036005859375003</v>
      </c>
    </row>
    <row r="44" spans="1:9" s="9" customFormat="1" ht="16.5" customHeight="1" thickBot="1">
      <c r="A44" s="28" t="s">
        <v>41</v>
      </c>
      <c r="B44" s="57" t="s">
        <v>113</v>
      </c>
      <c r="C44" s="32">
        <v>17.5</v>
      </c>
      <c r="D44" s="132">
        <v>48</v>
      </c>
      <c r="E44" s="506">
        <f t="shared" si="1"/>
        <v>0.8988311718750001</v>
      </c>
      <c r="F44" s="137">
        <v>43.143896250000004</v>
      </c>
      <c r="G44" s="18"/>
      <c r="H44" s="37" t="s">
        <v>43</v>
      </c>
      <c r="I44" s="39">
        <v>3.9036005859375003</v>
      </c>
    </row>
    <row r="45" spans="1:9" s="9" customFormat="1" ht="16.5" customHeight="1" thickBot="1">
      <c r="A45" s="28" t="s">
        <v>42</v>
      </c>
      <c r="B45" s="57" t="s">
        <v>114</v>
      </c>
      <c r="C45" s="32">
        <v>17.5</v>
      </c>
      <c r="D45" s="132">
        <v>48</v>
      </c>
      <c r="E45" s="506">
        <f t="shared" si="1"/>
        <v>0.8988311718750001</v>
      </c>
      <c r="F45" s="137">
        <v>43.143896250000004</v>
      </c>
      <c r="G45" s="16"/>
      <c r="H45" s="37" t="s">
        <v>44</v>
      </c>
      <c r="I45" s="39">
        <v>3.9036005859375003</v>
      </c>
    </row>
    <row r="46" spans="1:9" s="9" customFormat="1" ht="16.5" customHeight="1" thickBot="1">
      <c r="A46" s="28" t="s">
        <v>88</v>
      </c>
      <c r="B46" s="58" t="s">
        <v>141</v>
      </c>
      <c r="C46" s="32">
        <v>17.5</v>
      </c>
      <c r="D46" s="132">
        <v>48</v>
      </c>
      <c r="E46" s="506">
        <f t="shared" si="1"/>
        <v>0.9104828906250003</v>
      </c>
      <c r="F46" s="137">
        <v>43.70317875000001</v>
      </c>
      <c r="G46" s="18"/>
      <c r="H46" s="37" t="s">
        <v>90</v>
      </c>
      <c r="I46" s="39">
        <v>4.188518085937501</v>
      </c>
    </row>
    <row r="47" spans="1:9" s="9" customFormat="1" ht="16.5" customHeight="1" thickBot="1">
      <c r="A47" s="29" t="s">
        <v>131</v>
      </c>
      <c r="B47" s="57" t="s">
        <v>926</v>
      </c>
      <c r="C47" s="32">
        <v>17.5</v>
      </c>
      <c r="D47" s="132">
        <v>48</v>
      </c>
      <c r="E47" s="506">
        <f t="shared" si="1"/>
        <v>0.9104828906250003</v>
      </c>
      <c r="F47" s="137">
        <v>43.70317875000001</v>
      </c>
      <c r="G47" s="18"/>
      <c r="H47" s="37" t="s">
        <v>207</v>
      </c>
      <c r="I47" s="39">
        <v>4.188518085937501</v>
      </c>
    </row>
    <row r="48" spans="1:9" s="9" customFormat="1" ht="16.5" customHeight="1" thickBot="1">
      <c r="A48" s="28" t="s">
        <v>89</v>
      </c>
      <c r="B48" s="58" t="s">
        <v>202</v>
      </c>
      <c r="C48" s="32">
        <v>17.5</v>
      </c>
      <c r="D48" s="132">
        <v>48</v>
      </c>
      <c r="E48" s="506">
        <f t="shared" si="1"/>
        <v>0.9104828906250003</v>
      </c>
      <c r="F48" s="137">
        <v>43.70317875000001</v>
      </c>
      <c r="G48" s="18"/>
      <c r="H48" s="37" t="s">
        <v>91</v>
      </c>
      <c r="I48" s="39">
        <v>4.188518085937501</v>
      </c>
    </row>
    <row r="49" spans="1:9" s="9" customFormat="1" ht="16.5" customHeight="1" thickBot="1">
      <c r="A49" s="28" t="s">
        <v>54</v>
      </c>
      <c r="B49" s="57" t="s">
        <v>142</v>
      </c>
      <c r="C49" s="32">
        <v>17.5</v>
      </c>
      <c r="D49" s="132">
        <v>48</v>
      </c>
      <c r="E49" s="506">
        <f t="shared" si="1"/>
        <v>0.9104828906250003</v>
      </c>
      <c r="F49" s="137">
        <v>43.70317875000001</v>
      </c>
      <c r="G49" s="18"/>
      <c r="H49" s="37" t="s">
        <v>209</v>
      </c>
      <c r="I49" s="39">
        <v>4.188518085937501</v>
      </c>
    </row>
    <row r="50" spans="1:9" s="9" customFormat="1" ht="16.5" customHeight="1" thickBot="1">
      <c r="A50" s="28" t="s">
        <v>72</v>
      </c>
      <c r="B50" s="57" t="s">
        <v>125</v>
      </c>
      <c r="C50" s="32">
        <v>17.5</v>
      </c>
      <c r="D50" s="132">
        <v>48</v>
      </c>
      <c r="E50" s="506">
        <f t="shared" si="1"/>
        <v>0.9104828906250003</v>
      </c>
      <c r="F50" s="137">
        <v>43.70317875000001</v>
      </c>
      <c r="G50" s="18"/>
      <c r="H50" s="37" t="s">
        <v>210</v>
      </c>
      <c r="I50" s="39">
        <v>4.188518085937501</v>
      </c>
    </row>
    <row r="51" spans="1:9" s="9" customFormat="1" ht="16.5" customHeight="1" thickBot="1">
      <c r="A51" s="28" t="s">
        <v>39</v>
      </c>
      <c r="B51" s="57" t="s">
        <v>203</v>
      </c>
      <c r="C51" s="32">
        <v>17.5</v>
      </c>
      <c r="D51" s="132">
        <v>48</v>
      </c>
      <c r="E51" s="506">
        <f t="shared" si="1"/>
        <v>0.9104828906250003</v>
      </c>
      <c r="F51" s="137">
        <v>43.70317875000001</v>
      </c>
      <c r="G51" s="18"/>
      <c r="H51" s="37" t="s">
        <v>212</v>
      </c>
      <c r="I51" s="39">
        <v>4.188518085937501</v>
      </c>
    </row>
    <row r="52" spans="1:9" s="9" customFormat="1" ht="16.5" customHeight="1" thickBot="1">
      <c r="A52" s="31" t="s">
        <v>53</v>
      </c>
      <c r="B52" s="63" t="s">
        <v>122</v>
      </c>
      <c r="C52" s="134">
        <v>17.5</v>
      </c>
      <c r="D52" s="133">
        <v>48</v>
      </c>
      <c r="E52" s="506">
        <f t="shared" si="1"/>
        <v>0.9104828906250003</v>
      </c>
      <c r="F52" s="138">
        <v>43.70317875000001</v>
      </c>
      <c r="G52" s="23"/>
      <c r="H52" s="38" t="s">
        <v>213</v>
      </c>
      <c r="I52" s="40">
        <v>4.188518085937501</v>
      </c>
    </row>
    <row r="53" spans="1:9" s="69" customFormat="1" ht="4.5" customHeight="1" thickBot="1">
      <c r="A53" s="170"/>
      <c r="E53" s="145"/>
      <c r="G53" s="9"/>
      <c r="I53" s="171"/>
    </row>
    <row r="54" spans="1:9" s="11" customFormat="1" ht="16.5" customHeight="1" thickBot="1">
      <c r="A54" s="601" t="s">
        <v>547</v>
      </c>
      <c r="B54" s="602"/>
      <c r="C54" s="602"/>
      <c r="D54" s="602"/>
      <c r="E54" s="602"/>
      <c r="F54" s="602"/>
      <c r="G54" s="602"/>
      <c r="H54" s="602"/>
      <c r="I54" s="603"/>
    </row>
    <row r="55" spans="1:9" s="11" customFormat="1" ht="35.25" customHeight="1" thickBot="1">
      <c r="A55" s="592" t="s">
        <v>218</v>
      </c>
      <c r="B55" s="593"/>
      <c r="C55" s="593"/>
      <c r="D55" s="593"/>
      <c r="E55" s="593"/>
      <c r="F55" s="594"/>
      <c r="G55" s="21"/>
      <c r="H55" s="558" t="s">
        <v>493</v>
      </c>
      <c r="I55" s="559"/>
    </row>
    <row r="56" spans="1:9" s="19" customFormat="1" ht="16.5" customHeight="1" thickBot="1">
      <c r="A56" s="72" t="s">
        <v>147</v>
      </c>
      <c r="B56" s="60" t="s">
        <v>148</v>
      </c>
      <c r="C56" s="131">
        <v>25</v>
      </c>
      <c r="D56" s="130">
        <v>48</v>
      </c>
      <c r="E56" s="506">
        <f aca="true" t="shared" si="2" ref="E56:E61">F56/D56</f>
        <v>1.03832203125</v>
      </c>
      <c r="F56" s="73">
        <v>49.8394575</v>
      </c>
      <c r="G56" s="70"/>
      <c r="H56" s="72" t="s">
        <v>180</v>
      </c>
      <c r="I56" s="73">
        <v>4.252987265625</v>
      </c>
    </row>
    <row r="57" spans="1:9" s="19" customFormat="1" ht="16.5" customHeight="1" thickBot="1">
      <c r="A57" s="29" t="s">
        <v>149</v>
      </c>
      <c r="B57" s="57" t="s">
        <v>150</v>
      </c>
      <c r="C57" s="317">
        <v>25</v>
      </c>
      <c r="D57" s="132">
        <v>48</v>
      </c>
      <c r="E57" s="506">
        <f t="shared" si="2"/>
        <v>1.03832203125</v>
      </c>
      <c r="F57" s="39">
        <v>49.8394575</v>
      </c>
      <c r="G57" s="70"/>
      <c r="H57" s="29" t="s">
        <v>181</v>
      </c>
      <c r="I57" s="39">
        <v>4.252987265625</v>
      </c>
    </row>
    <row r="58" spans="1:9" s="19" customFormat="1" ht="16.5" customHeight="1" thickBot="1">
      <c r="A58" s="29" t="s">
        <v>151</v>
      </c>
      <c r="B58" s="57" t="s">
        <v>152</v>
      </c>
      <c r="C58" s="317">
        <v>25</v>
      </c>
      <c r="D58" s="132">
        <v>48</v>
      </c>
      <c r="E58" s="506">
        <f t="shared" si="2"/>
        <v>1.03832203125</v>
      </c>
      <c r="F58" s="39">
        <v>49.8394575</v>
      </c>
      <c r="G58" s="70"/>
      <c r="H58" s="29" t="s">
        <v>182</v>
      </c>
      <c r="I58" s="39">
        <v>4.252987265625</v>
      </c>
    </row>
    <row r="59" spans="1:9" s="15" customFormat="1" ht="16.5" customHeight="1" thickBot="1">
      <c r="A59" s="29" t="s">
        <v>153</v>
      </c>
      <c r="B59" s="57" t="s">
        <v>154</v>
      </c>
      <c r="C59" s="317">
        <v>25</v>
      </c>
      <c r="D59" s="132">
        <v>48</v>
      </c>
      <c r="E59" s="506">
        <f t="shared" si="2"/>
        <v>1.03832203125</v>
      </c>
      <c r="F59" s="39">
        <v>49.8394575</v>
      </c>
      <c r="G59" s="70"/>
      <c r="H59" s="29" t="s">
        <v>183</v>
      </c>
      <c r="I59" s="39">
        <v>4.252987265625</v>
      </c>
    </row>
    <row r="60" spans="1:9" s="15" customFormat="1" ht="16.5" customHeight="1" thickBot="1">
      <c r="A60" s="29" t="s">
        <v>262</v>
      </c>
      <c r="B60" s="57" t="s">
        <v>509</v>
      </c>
      <c r="C60" s="317">
        <v>25</v>
      </c>
      <c r="D60" s="132">
        <v>48</v>
      </c>
      <c r="E60" s="506">
        <f t="shared" si="2"/>
        <v>1.03832203125</v>
      </c>
      <c r="F60" s="39">
        <v>49.8394575</v>
      </c>
      <c r="G60" s="70"/>
      <c r="H60" s="29" t="s">
        <v>263</v>
      </c>
      <c r="I60" s="39">
        <v>4.252987265625</v>
      </c>
    </row>
    <row r="61" spans="1:9" s="19" customFormat="1" ht="16.5" customHeight="1" thickBot="1">
      <c r="A61" s="74" t="s">
        <v>158</v>
      </c>
      <c r="B61" s="63" t="s">
        <v>159</v>
      </c>
      <c r="C61" s="247">
        <v>25</v>
      </c>
      <c r="D61" s="133">
        <v>48</v>
      </c>
      <c r="E61" s="506">
        <f t="shared" si="2"/>
        <v>1.03832203125</v>
      </c>
      <c r="F61" s="40">
        <v>49.8394575</v>
      </c>
      <c r="G61" s="70"/>
      <c r="H61" s="74" t="s">
        <v>187</v>
      </c>
      <c r="I61" s="40">
        <v>4.252987265625</v>
      </c>
    </row>
    <row r="62" spans="1:9" s="19" customFormat="1" ht="18" customHeight="1" thickBot="1">
      <c r="A62" s="595" t="s">
        <v>561</v>
      </c>
      <c r="B62" s="596"/>
      <c r="C62" s="596"/>
      <c r="D62" s="596"/>
      <c r="E62" s="596"/>
      <c r="F62" s="596"/>
      <c r="G62" s="596"/>
      <c r="H62" s="596"/>
      <c r="I62" s="597"/>
    </row>
    <row r="63" spans="1:9" s="19" customFormat="1" ht="46.5" customHeight="1" thickBot="1">
      <c r="A63" s="592" t="s">
        <v>224</v>
      </c>
      <c r="B63" s="593"/>
      <c r="C63" s="593"/>
      <c r="D63" s="593"/>
      <c r="E63" s="593"/>
      <c r="F63" s="594"/>
      <c r="G63" s="3"/>
      <c r="H63" s="558" t="s">
        <v>494</v>
      </c>
      <c r="I63" s="559"/>
    </row>
    <row r="64" spans="1:9" s="19" customFormat="1" ht="18.75" customHeight="1" thickBot="1">
      <c r="A64" s="337" t="s">
        <v>781</v>
      </c>
      <c r="B64" s="350" t="s">
        <v>783</v>
      </c>
      <c r="C64" s="338">
        <v>25</v>
      </c>
      <c r="D64" s="339">
        <v>48</v>
      </c>
      <c r="E64" s="506">
        <f aca="true" t="shared" si="3" ref="E64:E85">F64/D64</f>
        <v>1.03832203125</v>
      </c>
      <c r="F64" s="340">
        <v>49.8394575</v>
      </c>
      <c r="G64" s="341"/>
      <c r="H64" s="342" t="s">
        <v>782</v>
      </c>
      <c r="I64" s="340">
        <v>4.252987265625</v>
      </c>
    </row>
    <row r="65" spans="1:9" s="19" customFormat="1" ht="18.75" customHeight="1" thickBot="1">
      <c r="A65" s="337" t="s">
        <v>549</v>
      </c>
      <c r="B65" s="351" t="s">
        <v>713</v>
      </c>
      <c r="C65" s="338">
        <v>25</v>
      </c>
      <c r="D65" s="339">
        <v>48</v>
      </c>
      <c r="E65" s="506">
        <f t="shared" si="3"/>
        <v>1.03832203125</v>
      </c>
      <c r="F65" s="343">
        <v>49.8394575</v>
      </c>
      <c r="G65" s="341"/>
      <c r="H65" s="344" t="s">
        <v>552</v>
      </c>
      <c r="I65" s="345">
        <v>4.252987265625</v>
      </c>
    </row>
    <row r="66" spans="1:9" s="19" customFormat="1" ht="17.25" customHeight="1" thickBot="1">
      <c r="A66" s="102" t="s">
        <v>253</v>
      </c>
      <c r="B66" s="157" t="s">
        <v>506</v>
      </c>
      <c r="C66" s="140">
        <v>25</v>
      </c>
      <c r="D66" s="139">
        <v>48</v>
      </c>
      <c r="E66" s="506">
        <f t="shared" si="3"/>
        <v>1.03832203125</v>
      </c>
      <c r="F66" s="50">
        <v>49.8394575</v>
      </c>
      <c r="G66" s="3"/>
      <c r="H66" s="27" t="s">
        <v>283</v>
      </c>
      <c r="I66" s="51">
        <v>4.252987265625</v>
      </c>
    </row>
    <row r="67" spans="1:9" s="15" customFormat="1" ht="17.25" customHeight="1" thickBot="1">
      <c r="A67" s="64" t="s">
        <v>267</v>
      </c>
      <c r="B67" s="220" t="s">
        <v>507</v>
      </c>
      <c r="C67" s="317">
        <v>25</v>
      </c>
      <c r="D67" s="132">
        <v>48</v>
      </c>
      <c r="E67" s="506">
        <f t="shared" si="3"/>
        <v>1.05942703125</v>
      </c>
      <c r="F67" s="39">
        <v>50.852497500000005</v>
      </c>
      <c r="G67" s="3"/>
      <c r="H67" s="28" t="s">
        <v>284</v>
      </c>
      <c r="I67" s="42">
        <v>4.252987265625</v>
      </c>
    </row>
    <row r="68" spans="1:9" s="15" customFormat="1" ht="17.25" customHeight="1" thickBot="1">
      <c r="A68" s="346" t="s">
        <v>550</v>
      </c>
      <c r="B68" s="351" t="s">
        <v>714</v>
      </c>
      <c r="C68" s="347">
        <v>25</v>
      </c>
      <c r="D68" s="339">
        <v>48</v>
      </c>
      <c r="E68" s="506">
        <f t="shared" si="3"/>
        <v>1.08053203125</v>
      </c>
      <c r="F68" s="348">
        <v>51.8655375</v>
      </c>
      <c r="G68" s="341"/>
      <c r="H68" s="349" t="s">
        <v>551</v>
      </c>
      <c r="I68" s="340">
        <v>4.252987265625</v>
      </c>
    </row>
    <row r="69" spans="1:9" s="15" customFormat="1" ht="17.25" customHeight="1" thickBot="1">
      <c r="A69" s="64" t="s">
        <v>268</v>
      </c>
      <c r="B69" s="65" t="s">
        <v>510</v>
      </c>
      <c r="C69" s="317">
        <v>25</v>
      </c>
      <c r="D69" s="132">
        <v>48</v>
      </c>
      <c r="E69" s="506">
        <f t="shared" si="3"/>
        <v>1.08053203125</v>
      </c>
      <c r="F69" s="39">
        <v>51.8655375</v>
      </c>
      <c r="G69" s="3"/>
      <c r="H69" s="28" t="s">
        <v>285</v>
      </c>
      <c r="I69" s="42">
        <v>4.252987265625</v>
      </c>
    </row>
    <row r="70" spans="1:9" s="17" customFormat="1" ht="17.25" customHeight="1" thickBot="1">
      <c r="A70" s="64" t="s">
        <v>269</v>
      </c>
      <c r="B70" s="66" t="s">
        <v>511</v>
      </c>
      <c r="C70" s="135">
        <v>25</v>
      </c>
      <c r="D70" s="132">
        <v>48</v>
      </c>
      <c r="E70" s="506">
        <f t="shared" si="3"/>
        <v>1.08053203125</v>
      </c>
      <c r="F70" s="39">
        <v>51.8655375</v>
      </c>
      <c r="G70" s="3"/>
      <c r="H70" s="28" t="s">
        <v>286</v>
      </c>
      <c r="I70" s="42">
        <v>4.252987265625</v>
      </c>
    </row>
    <row r="71" spans="1:9" s="19" customFormat="1" ht="17.25" customHeight="1" thickBot="1">
      <c r="A71" s="64" t="s">
        <v>270</v>
      </c>
      <c r="B71" s="66" t="s">
        <v>160</v>
      </c>
      <c r="C71" s="135">
        <v>25</v>
      </c>
      <c r="D71" s="132">
        <v>48</v>
      </c>
      <c r="E71" s="506">
        <f t="shared" si="3"/>
        <v>1.05942703125</v>
      </c>
      <c r="F71" s="39">
        <v>50.852497500000005</v>
      </c>
      <c r="G71" s="3"/>
      <c r="H71" s="27" t="s">
        <v>287</v>
      </c>
      <c r="I71" s="42">
        <v>4.252987265625</v>
      </c>
    </row>
    <row r="72" spans="1:9" s="20" customFormat="1" ht="17.25" customHeight="1" thickBot="1">
      <c r="A72" s="64" t="s">
        <v>271</v>
      </c>
      <c r="B72" s="65" t="s">
        <v>161</v>
      </c>
      <c r="C72" s="317">
        <v>25</v>
      </c>
      <c r="D72" s="132">
        <v>48</v>
      </c>
      <c r="E72" s="506">
        <f t="shared" si="3"/>
        <v>1.03832203125</v>
      </c>
      <c r="F72" s="39">
        <v>49.8394575</v>
      </c>
      <c r="G72" s="3"/>
      <c r="H72" s="28" t="s">
        <v>288</v>
      </c>
      <c r="I72" s="42">
        <v>4.252987265625</v>
      </c>
    </row>
    <row r="73" spans="1:9" s="19" customFormat="1" ht="17.25" customHeight="1" thickBot="1">
      <c r="A73" s="64" t="s">
        <v>272</v>
      </c>
      <c r="B73" s="65" t="s">
        <v>162</v>
      </c>
      <c r="C73" s="317">
        <v>25</v>
      </c>
      <c r="D73" s="132">
        <v>48</v>
      </c>
      <c r="E73" s="506">
        <f t="shared" si="3"/>
        <v>1.03832203125</v>
      </c>
      <c r="F73" s="39">
        <v>49.8394575</v>
      </c>
      <c r="G73" s="3"/>
      <c r="H73" s="28" t="s">
        <v>289</v>
      </c>
      <c r="I73" s="42">
        <v>4.252987265625</v>
      </c>
    </row>
    <row r="74" spans="1:9" s="20" customFormat="1" ht="17.25" customHeight="1" thickBot="1">
      <c r="A74" s="64" t="s">
        <v>273</v>
      </c>
      <c r="B74" s="65" t="s">
        <v>163</v>
      </c>
      <c r="C74" s="317">
        <v>25</v>
      </c>
      <c r="D74" s="132">
        <v>48</v>
      </c>
      <c r="E74" s="506">
        <f t="shared" si="3"/>
        <v>1.05942703125</v>
      </c>
      <c r="F74" s="39">
        <v>50.852497500000005</v>
      </c>
      <c r="G74" s="3"/>
      <c r="H74" s="28" t="s">
        <v>290</v>
      </c>
      <c r="I74" s="42">
        <v>4.252987265625</v>
      </c>
    </row>
    <row r="75" spans="1:9" s="19" customFormat="1" ht="17.25" customHeight="1" thickBot="1">
      <c r="A75" s="64" t="s">
        <v>274</v>
      </c>
      <c r="B75" s="65" t="s">
        <v>164</v>
      </c>
      <c r="C75" s="317">
        <v>25</v>
      </c>
      <c r="D75" s="132">
        <v>48</v>
      </c>
      <c r="E75" s="506">
        <f t="shared" si="3"/>
        <v>1.05942703125</v>
      </c>
      <c r="F75" s="39">
        <v>50.852497500000005</v>
      </c>
      <c r="G75" s="3"/>
      <c r="H75" s="28" t="s">
        <v>291</v>
      </c>
      <c r="I75" s="42">
        <v>4.252987265625</v>
      </c>
    </row>
    <row r="76" spans="1:9" s="19" customFormat="1" ht="17.25" customHeight="1" thickBot="1">
      <c r="A76" s="64" t="s">
        <v>275</v>
      </c>
      <c r="B76" s="65" t="s">
        <v>165</v>
      </c>
      <c r="C76" s="317">
        <v>25</v>
      </c>
      <c r="D76" s="132">
        <v>48</v>
      </c>
      <c r="E76" s="506">
        <f t="shared" si="3"/>
        <v>1.03832203125</v>
      </c>
      <c r="F76" s="39">
        <v>49.8394575</v>
      </c>
      <c r="G76" s="3"/>
      <c r="H76" s="28" t="s">
        <v>292</v>
      </c>
      <c r="I76" s="42">
        <v>4.252987265625</v>
      </c>
    </row>
    <row r="77" spans="1:9" s="19" customFormat="1" ht="17.25" customHeight="1" thickBot="1">
      <c r="A77" s="64" t="s">
        <v>276</v>
      </c>
      <c r="B77" s="65" t="s">
        <v>166</v>
      </c>
      <c r="C77" s="317">
        <v>25</v>
      </c>
      <c r="D77" s="132">
        <v>48</v>
      </c>
      <c r="E77" s="506">
        <f t="shared" si="3"/>
        <v>1.03832203125</v>
      </c>
      <c r="F77" s="39">
        <v>49.8394575</v>
      </c>
      <c r="G77" s="3"/>
      <c r="H77" s="28" t="s">
        <v>293</v>
      </c>
      <c r="I77" s="42">
        <v>4.252987265625</v>
      </c>
    </row>
    <row r="78" spans="1:9" s="20" customFormat="1" ht="17.25" customHeight="1" thickBot="1">
      <c r="A78" s="64" t="s">
        <v>277</v>
      </c>
      <c r="B78" s="65" t="s">
        <v>219</v>
      </c>
      <c r="C78" s="317">
        <v>25</v>
      </c>
      <c r="D78" s="132">
        <v>48</v>
      </c>
      <c r="E78" s="506">
        <f t="shared" si="3"/>
        <v>1.08053203125</v>
      </c>
      <c r="F78" s="39">
        <v>51.8655375</v>
      </c>
      <c r="G78" s="3"/>
      <c r="H78" s="28" t="s">
        <v>294</v>
      </c>
      <c r="I78" s="42">
        <v>4.252987265625</v>
      </c>
    </row>
    <row r="79" spans="1:9" s="19" customFormat="1" ht="17.25" customHeight="1" thickBot="1">
      <c r="A79" s="64" t="s">
        <v>278</v>
      </c>
      <c r="B79" s="65" t="s">
        <v>220</v>
      </c>
      <c r="C79" s="317">
        <v>25</v>
      </c>
      <c r="D79" s="132">
        <v>48</v>
      </c>
      <c r="E79" s="506">
        <f t="shared" si="3"/>
        <v>1.08053203125</v>
      </c>
      <c r="F79" s="39">
        <v>51.8655375</v>
      </c>
      <c r="G79" s="3"/>
      <c r="H79" s="28" t="s">
        <v>295</v>
      </c>
      <c r="I79" s="42">
        <v>4.252987265625</v>
      </c>
    </row>
    <row r="80" spans="1:9" s="19" customFormat="1" ht="17.25" customHeight="1" thickBot="1">
      <c r="A80" s="64" t="s">
        <v>279</v>
      </c>
      <c r="B80" s="65" t="s">
        <v>221</v>
      </c>
      <c r="C80" s="317">
        <v>25</v>
      </c>
      <c r="D80" s="132">
        <v>48</v>
      </c>
      <c r="E80" s="506">
        <f t="shared" si="3"/>
        <v>1.08053203125</v>
      </c>
      <c r="F80" s="39">
        <v>51.8655375</v>
      </c>
      <c r="G80" s="3"/>
      <c r="H80" s="28" t="s">
        <v>296</v>
      </c>
      <c r="I80" s="42">
        <v>4.252987265625</v>
      </c>
    </row>
    <row r="81" spans="1:9" s="19" customFormat="1" ht="17.25" customHeight="1" thickBot="1">
      <c r="A81" s="64" t="s">
        <v>280</v>
      </c>
      <c r="B81" s="65" t="s">
        <v>222</v>
      </c>
      <c r="C81" s="317">
        <v>25</v>
      </c>
      <c r="D81" s="132">
        <v>48</v>
      </c>
      <c r="E81" s="506">
        <f t="shared" si="3"/>
        <v>1.03832203125</v>
      </c>
      <c r="F81" s="39">
        <v>49.8394575</v>
      </c>
      <c r="G81" s="3"/>
      <c r="H81" s="28" t="s">
        <v>297</v>
      </c>
      <c r="I81" s="42">
        <v>4.252987265625</v>
      </c>
    </row>
    <row r="82" spans="1:9" s="19" customFormat="1" ht="17.25" customHeight="1" thickBot="1">
      <c r="A82" s="64" t="s">
        <v>281</v>
      </c>
      <c r="B82" s="65" t="s">
        <v>512</v>
      </c>
      <c r="C82" s="317">
        <v>25</v>
      </c>
      <c r="D82" s="132">
        <v>48</v>
      </c>
      <c r="E82" s="506">
        <f t="shared" si="3"/>
        <v>1.05942703125</v>
      </c>
      <c r="F82" s="39">
        <v>50.852497500000005</v>
      </c>
      <c r="G82" s="3"/>
      <c r="H82" s="28" t="s">
        <v>298</v>
      </c>
      <c r="I82" s="42">
        <v>4.252987265625</v>
      </c>
    </row>
    <row r="83" spans="1:9" s="10" customFormat="1" ht="17.25" customHeight="1" thickBot="1">
      <c r="A83" s="64" t="s">
        <v>282</v>
      </c>
      <c r="B83" s="123" t="s">
        <v>513</v>
      </c>
      <c r="C83" s="317">
        <v>25</v>
      </c>
      <c r="D83" s="132">
        <v>48</v>
      </c>
      <c r="E83" s="506">
        <f t="shared" si="3"/>
        <v>1.05942703125</v>
      </c>
      <c r="F83" s="39">
        <v>50.852497500000005</v>
      </c>
      <c r="G83" s="3"/>
      <c r="H83" s="28" t="s">
        <v>299</v>
      </c>
      <c r="I83" s="42">
        <v>4.252987265625</v>
      </c>
    </row>
    <row r="84" spans="1:9" s="19" customFormat="1" ht="17.25" customHeight="1" thickBot="1">
      <c r="A84" s="64" t="s">
        <v>167</v>
      </c>
      <c r="B84" s="76" t="s">
        <v>223</v>
      </c>
      <c r="C84" s="317">
        <v>25</v>
      </c>
      <c r="D84" s="132">
        <v>48</v>
      </c>
      <c r="E84" s="506">
        <f t="shared" si="3"/>
        <v>1.08053203125</v>
      </c>
      <c r="F84" s="39">
        <v>51.8655375</v>
      </c>
      <c r="G84" s="3"/>
      <c r="H84" s="28" t="s">
        <v>300</v>
      </c>
      <c r="I84" s="42">
        <v>4.252987265625</v>
      </c>
    </row>
    <row r="85" spans="1:9" s="12" customFormat="1" ht="17.25" customHeight="1" thickBot="1">
      <c r="A85" s="96" t="s">
        <v>265</v>
      </c>
      <c r="B85" s="97" t="s">
        <v>514</v>
      </c>
      <c r="C85" s="318">
        <v>25</v>
      </c>
      <c r="D85" s="141">
        <v>48</v>
      </c>
      <c r="E85" s="506">
        <f t="shared" si="3"/>
        <v>1.05942703125</v>
      </c>
      <c r="F85" s="142">
        <v>50.852497500000005</v>
      </c>
      <c r="G85" s="3"/>
      <c r="H85" s="169" t="s">
        <v>301</v>
      </c>
      <c r="I85" s="98">
        <v>4.252987265625</v>
      </c>
    </row>
    <row r="86" spans="1:9" s="10" customFormat="1" ht="4.5" customHeight="1" thickBot="1">
      <c r="A86" s="67"/>
      <c r="B86" s="68"/>
      <c r="C86" s="68"/>
      <c r="D86" s="68"/>
      <c r="E86" s="68"/>
      <c r="F86" s="162"/>
      <c r="G86" s="197"/>
      <c r="H86" s="162"/>
      <c r="I86" s="164"/>
    </row>
    <row r="87" spans="1:9" s="10" customFormat="1" ht="39.75" customHeight="1" thickBot="1">
      <c r="A87" s="598" t="s">
        <v>562</v>
      </c>
      <c r="B87" s="599"/>
      <c r="C87" s="599"/>
      <c r="D87" s="599"/>
      <c r="E87" s="599"/>
      <c r="F87" s="599"/>
      <c r="G87" s="599"/>
      <c r="H87" s="599"/>
      <c r="I87" s="600"/>
    </row>
    <row r="88" spans="1:9" s="10" customFormat="1" ht="35.25" customHeight="1" thickBot="1">
      <c r="A88" s="555" t="s">
        <v>224</v>
      </c>
      <c r="B88" s="556"/>
      <c r="C88" s="556"/>
      <c r="D88" s="556"/>
      <c r="E88" s="556"/>
      <c r="F88" s="557"/>
      <c r="G88" s="4"/>
      <c r="H88" s="558" t="s">
        <v>494</v>
      </c>
      <c r="I88" s="559"/>
    </row>
    <row r="89" spans="1:9" s="10" customFormat="1" ht="15" customHeight="1" thickBot="1">
      <c r="A89" s="94" t="s">
        <v>404</v>
      </c>
      <c r="B89" s="200" t="s">
        <v>515</v>
      </c>
      <c r="C89" s="205">
        <v>25</v>
      </c>
      <c r="D89" s="202">
        <v>48</v>
      </c>
      <c r="E89" s="506">
        <f aca="true" t="shared" si="4" ref="E89:E107">F89/D89</f>
        <v>1.03832203125</v>
      </c>
      <c r="F89" s="204">
        <v>49.8394575</v>
      </c>
      <c r="G89" s="186"/>
      <c r="H89" s="26" t="s">
        <v>434</v>
      </c>
      <c r="I89" s="204">
        <v>4.252987265625</v>
      </c>
    </row>
    <row r="90" spans="1:9" s="10" customFormat="1" ht="15" customHeight="1" thickBot="1">
      <c r="A90" s="346" t="s">
        <v>594</v>
      </c>
      <c r="B90" s="352" t="s">
        <v>720</v>
      </c>
      <c r="C90" s="353">
        <v>25</v>
      </c>
      <c r="D90" s="354">
        <v>48</v>
      </c>
      <c r="E90" s="506">
        <f t="shared" si="4"/>
        <v>1.05942703125</v>
      </c>
      <c r="F90" s="340">
        <v>50.852497500000005</v>
      </c>
      <c r="G90" s="341"/>
      <c r="H90" s="349" t="s">
        <v>680</v>
      </c>
      <c r="I90" s="340">
        <v>4.252987265625</v>
      </c>
    </row>
    <row r="91" spans="1:9" s="10" customFormat="1" ht="15" customHeight="1" thickBot="1">
      <c r="A91" s="346" t="s">
        <v>675</v>
      </c>
      <c r="B91" s="352" t="s">
        <v>722</v>
      </c>
      <c r="C91" s="355">
        <v>25</v>
      </c>
      <c r="D91" s="354">
        <v>48</v>
      </c>
      <c r="E91" s="506">
        <f t="shared" si="4"/>
        <v>1.05942703125</v>
      </c>
      <c r="F91" s="340">
        <v>50.852497500000005</v>
      </c>
      <c r="G91" s="341"/>
      <c r="H91" s="349" t="s">
        <v>676</v>
      </c>
      <c r="I91" s="340">
        <v>4.252987265625</v>
      </c>
    </row>
    <row r="92" spans="1:9" s="10" customFormat="1" ht="15" customHeight="1" thickBot="1">
      <c r="A92" s="64" t="s">
        <v>405</v>
      </c>
      <c r="B92" s="126" t="s">
        <v>516</v>
      </c>
      <c r="C92" s="319">
        <v>25</v>
      </c>
      <c r="D92" s="144">
        <v>48</v>
      </c>
      <c r="E92" s="506">
        <f t="shared" si="4"/>
        <v>1.03832203125</v>
      </c>
      <c r="F92" s="42">
        <v>49.8394575</v>
      </c>
      <c r="G92" s="24"/>
      <c r="H92" s="28" t="s">
        <v>433</v>
      </c>
      <c r="I92" s="42">
        <v>4.252987265625</v>
      </c>
    </row>
    <row r="93" spans="1:9" s="10" customFormat="1" ht="15" customHeight="1" thickBot="1">
      <c r="A93" s="346" t="s">
        <v>601</v>
      </c>
      <c r="B93" s="352" t="s">
        <v>729</v>
      </c>
      <c r="C93" s="355">
        <v>25</v>
      </c>
      <c r="D93" s="354">
        <v>48</v>
      </c>
      <c r="E93" s="506">
        <f t="shared" si="4"/>
        <v>1.05942703125</v>
      </c>
      <c r="F93" s="340">
        <v>50.852497500000005</v>
      </c>
      <c r="G93" s="341"/>
      <c r="H93" s="349" t="s">
        <v>688</v>
      </c>
      <c r="I93" s="340">
        <v>4.252987265625</v>
      </c>
    </row>
    <row r="94" spans="1:9" s="10" customFormat="1" ht="15" customHeight="1" thickBot="1">
      <c r="A94" s="64" t="s">
        <v>266</v>
      </c>
      <c r="B94" s="126" t="s">
        <v>517</v>
      </c>
      <c r="C94" s="320">
        <v>25</v>
      </c>
      <c r="D94" s="149">
        <v>48</v>
      </c>
      <c r="E94" s="506">
        <f t="shared" si="4"/>
        <v>1.03832203125</v>
      </c>
      <c r="F94" s="51">
        <v>49.8394575</v>
      </c>
      <c r="G94" s="3"/>
      <c r="H94" s="28" t="s">
        <v>303</v>
      </c>
      <c r="I94" s="51">
        <v>4.252987265625</v>
      </c>
    </row>
    <row r="95" spans="1:9" s="10" customFormat="1" ht="15" customHeight="1" thickBot="1">
      <c r="A95" s="64" t="s">
        <v>251</v>
      </c>
      <c r="B95" s="126" t="s">
        <v>518</v>
      </c>
      <c r="C95" s="319">
        <v>25</v>
      </c>
      <c r="D95" s="144">
        <v>48</v>
      </c>
      <c r="E95" s="506">
        <f t="shared" si="4"/>
        <v>1.03832203125</v>
      </c>
      <c r="F95" s="42">
        <v>49.8394575</v>
      </c>
      <c r="G95" s="3"/>
      <c r="H95" s="28" t="s">
        <v>304</v>
      </c>
      <c r="I95" s="42">
        <v>4.252987265625</v>
      </c>
    </row>
    <row r="96" spans="1:9" s="10" customFormat="1" ht="15" customHeight="1" thickBot="1">
      <c r="A96" s="64" t="s">
        <v>302</v>
      </c>
      <c r="B96" s="126" t="s">
        <v>519</v>
      </c>
      <c r="C96" s="319">
        <v>25</v>
      </c>
      <c r="D96" s="144">
        <v>48</v>
      </c>
      <c r="E96" s="506">
        <f t="shared" si="4"/>
        <v>1.03832203125</v>
      </c>
      <c r="F96" s="42">
        <v>49.8394575</v>
      </c>
      <c r="G96" s="3"/>
      <c r="H96" s="28" t="s">
        <v>305</v>
      </c>
      <c r="I96" s="42">
        <v>4.252987265625</v>
      </c>
    </row>
    <row r="97" spans="1:9" s="10" customFormat="1" ht="15" customHeight="1" thickBot="1">
      <c r="A97" s="64" t="s">
        <v>306</v>
      </c>
      <c r="B97" s="126" t="s">
        <v>520</v>
      </c>
      <c r="C97" s="319">
        <v>25</v>
      </c>
      <c r="D97" s="144">
        <v>48</v>
      </c>
      <c r="E97" s="506">
        <f t="shared" si="4"/>
        <v>1.05942703125</v>
      </c>
      <c r="F97" s="42">
        <v>50.852497500000005</v>
      </c>
      <c r="G97" s="3"/>
      <c r="H97" s="28" t="s">
        <v>307</v>
      </c>
      <c r="I97" s="42">
        <v>4.252987265625</v>
      </c>
    </row>
    <row r="98" spans="1:9" s="10" customFormat="1" ht="15" customHeight="1" thickBot="1">
      <c r="A98" s="64" t="s">
        <v>308</v>
      </c>
      <c r="B98" s="126" t="s">
        <v>521</v>
      </c>
      <c r="C98" s="319">
        <v>25</v>
      </c>
      <c r="D98" s="144">
        <v>48</v>
      </c>
      <c r="E98" s="506">
        <f t="shared" si="4"/>
        <v>1.05942703125</v>
      </c>
      <c r="F98" s="42">
        <v>50.852497500000005</v>
      </c>
      <c r="G98" s="3"/>
      <c r="H98" s="28" t="s">
        <v>252</v>
      </c>
      <c r="I98" s="42">
        <v>4.252987265625</v>
      </c>
    </row>
    <row r="99" spans="1:9" s="10" customFormat="1" ht="15" customHeight="1" thickBot="1">
      <c r="A99" s="64" t="s">
        <v>309</v>
      </c>
      <c r="B99" s="126" t="s">
        <v>522</v>
      </c>
      <c r="C99" s="319">
        <v>25</v>
      </c>
      <c r="D99" s="144">
        <v>48</v>
      </c>
      <c r="E99" s="506">
        <f t="shared" si="4"/>
        <v>1.05942703125</v>
      </c>
      <c r="F99" s="42">
        <v>50.852497500000005</v>
      </c>
      <c r="G99" s="3"/>
      <c r="H99" s="28" t="s">
        <v>313</v>
      </c>
      <c r="I99" s="42">
        <v>4.252987265625</v>
      </c>
    </row>
    <row r="100" spans="1:9" s="10" customFormat="1" ht="15" customHeight="1" thickBot="1">
      <c r="A100" s="64" t="s">
        <v>311</v>
      </c>
      <c r="B100" s="126" t="s">
        <v>523</v>
      </c>
      <c r="C100" s="319">
        <v>25</v>
      </c>
      <c r="D100" s="144">
        <v>48</v>
      </c>
      <c r="E100" s="506">
        <f t="shared" si="4"/>
        <v>1.05942703125</v>
      </c>
      <c r="F100" s="42">
        <v>50.852497500000005</v>
      </c>
      <c r="G100" s="3"/>
      <c r="H100" s="28" t="s">
        <v>312</v>
      </c>
      <c r="I100" s="42">
        <v>4.252987265625</v>
      </c>
    </row>
    <row r="101" spans="1:9" s="10" customFormat="1" ht="15" customHeight="1" thickBot="1">
      <c r="A101" s="64" t="s">
        <v>310</v>
      </c>
      <c r="B101" s="126" t="s">
        <v>524</v>
      </c>
      <c r="C101" s="319">
        <v>25</v>
      </c>
      <c r="D101" s="144">
        <v>48</v>
      </c>
      <c r="E101" s="506">
        <f t="shared" si="4"/>
        <v>1.05942703125</v>
      </c>
      <c r="F101" s="42">
        <v>50.852497500000005</v>
      </c>
      <c r="G101" s="3"/>
      <c r="H101" s="28" t="s">
        <v>314</v>
      </c>
      <c r="I101" s="42">
        <v>4.252987265625</v>
      </c>
    </row>
    <row r="102" spans="1:9" s="10" customFormat="1" ht="15" customHeight="1" thickBot="1">
      <c r="A102" s="64" t="s">
        <v>315</v>
      </c>
      <c r="B102" s="126" t="s">
        <v>525</v>
      </c>
      <c r="C102" s="319">
        <v>25</v>
      </c>
      <c r="D102" s="144">
        <v>48</v>
      </c>
      <c r="E102" s="506">
        <f t="shared" si="4"/>
        <v>1.05942703125</v>
      </c>
      <c r="F102" s="42">
        <v>50.852497500000005</v>
      </c>
      <c r="G102" s="3"/>
      <c r="H102" s="28" t="s">
        <v>316</v>
      </c>
      <c r="I102" s="42">
        <v>4.252987265625</v>
      </c>
    </row>
    <row r="103" spans="1:9" s="10" customFormat="1" ht="15" customHeight="1" thickBot="1">
      <c r="A103" s="64" t="s">
        <v>317</v>
      </c>
      <c r="B103" s="126" t="s">
        <v>526</v>
      </c>
      <c r="C103" s="319">
        <v>25</v>
      </c>
      <c r="D103" s="144">
        <v>48</v>
      </c>
      <c r="E103" s="506">
        <f t="shared" si="4"/>
        <v>1.05942703125</v>
      </c>
      <c r="F103" s="42">
        <v>50.852497500000005</v>
      </c>
      <c r="G103" s="3"/>
      <c r="H103" s="28" t="s">
        <v>318</v>
      </c>
      <c r="I103" s="42">
        <v>4.252987265625</v>
      </c>
    </row>
    <row r="104" spans="1:9" s="10" customFormat="1" ht="15" customHeight="1" thickBot="1">
      <c r="A104" s="64" t="s">
        <v>319</v>
      </c>
      <c r="B104" s="126" t="s">
        <v>527</v>
      </c>
      <c r="C104" s="319">
        <v>25</v>
      </c>
      <c r="D104" s="144">
        <v>48</v>
      </c>
      <c r="E104" s="506">
        <f t="shared" si="4"/>
        <v>1.05942703125</v>
      </c>
      <c r="F104" s="42">
        <v>50.852497500000005</v>
      </c>
      <c r="G104" s="3"/>
      <c r="H104" s="28" t="s">
        <v>320</v>
      </c>
      <c r="I104" s="42">
        <v>4.252987265625</v>
      </c>
    </row>
    <row r="105" spans="1:9" s="10" customFormat="1" ht="15" customHeight="1" thickBot="1">
      <c r="A105" s="64" t="s">
        <v>321</v>
      </c>
      <c r="B105" s="126" t="s">
        <v>528</v>
      </c>
      <c r="C105" s="319">
        <v>25</v>
      </c>
      <c r="D105" s="144">
        <v>48</v>
      </c>
      <c r="E105" s="506">
        <f t="shared" si="4"/>
        <v>1.05942703125</v>
      </c>
      <c r="F105" s="42">
        <v>50.852497500000005</v>
      </c>
      <c r="G105" s="3"/>
      <c r="H105" s="28" t="s">
        <v>322</v>
      </c>
      <c r="I105" s="42">
        <v>4.252987265625</v>
      </c>
    </row>
    <row r="106" spans="1:9" s="10" customFormat="1" ht="15" customHeight="1" thickBot="1">
      <c r="A106" s="64" t="s">
        <v>323</v>
      </c>
      <c r="B106" s="201" t="s">
        <v>529</v>
      </c>
      <c r="C106" s="321">
        <v>25</v>
      </c>
      <c r="D106" s="203">
        <v>48</v>
      </c>
      <c r="E106" s="506">
        <f t="shared" si="4"/>
        <v>1.05942703125</v>
      </c>
      <c r="F106" s="52">
        <v>50.852497500000005</v>
      </c>
      <c r="G106" s="3"/>
      <c r="H106" s="28" t="s">
        <v>324</v>
      </c>
      <c r="I106" s="52">
        <v>4.252987265625</v>
      </c>
    </row>
    <row r="107" spans="1:9" s="10" customFormat="1" ht="15" customHeight="1" thickBot="1">
      <c r="A107" s="394" t="s">
        <v>784</v>
      </c>
      <c r="B107" s="395" t="s">
        <v>836</v>
      </c>
      <c r="C107" s="396">
        <v>25</v>
      </c>
      <c r="D107" s="397">
        <v>48</v>
      </c>
      <c r="E107" s="506">
        <f t="shared" si="4"/>
        <v>1.05942703125</v>
      </c>
      <c r="F107" s="398">
        <v>50.852497500000005</v>
      </c>
      <c r="G107" s="399"/>
      <c r="H107" s="400" t="s">
        <v>785</v>
      </c>
      <c r="I107" s="398">
        <v>4.252987265625</v>
      </c>
    </row>
    <row r="108" spans="1:9" s="10" customFormat="1" ht="39.75" customHeight="1" thickBot="1">
      <c r="A108" s="583" t="s">
        <v>325</v>
      </c>
      <c r="B108" s="583"/>
      <c r="C108" s="583"/>
      <c r="D108" s="583"/>
      <c r="E108" s="583"/>
      <c r="F108" s="583"/>
      <c r="G108" s="583"/>
      <c r="H108" s="583"/>
      <c r="I108" s="583"/>
    </row>
    <row r="109" spans="1:9" s="10" customFormat="1" ht="22.5" customHeight="1" thickBot="1">
      <c r="A109" s="580" t="s">
        <v>563</v>
      </c>
      <c r="B109" s="581"/>
      <c r="C109" s="581"/>
      <c r="D109" s="581"/>
      <c r="E109" s="581"/>
      <c r="F109" s="581"/>
      <c r="G109" s="581"/>
      <c r="H109" s="581"/>
      <c r="I109" s="582"/>
    </row>
    <row r="110" spans="1:9" s="10" customFormat="1" ht="16.5" customHeight="1" thickBot="1">
      <c r="A110" s="584" t="s">
        <v>60</v>
      </c>
      <c r="B110" s="584" t="s">
        <v>45</v>
      </c>
      <c r="C110" s="584" t="s">
        <v>188</v>
      </c>
      <c r="D110" s="586" t="s">
        <v>135</v>
      </c>
      <c r="E110" s="588" t="s">
        <v>136</v>
      </c>
      <c r="F110" s="590" t="s">
        <v>491</v>
      </c>
      <c r="G110" s="333"/>
      <c r="H110" s="569" t="s">
        <v>87</v>
      </c>
      <c r="I110" s="570"/>
    </row>
    <row r="111" spans="1:9" s="10" customFormat="1" ht="16.5" customHeight="1" thickBot="1">
      <c r="A111" s="585"/>
      <c r="B111" s="585"/>
      <c r="C111" s="585"/>
      <c r="D111" s="587"/>
      <c r="E111" s="589"/>
      <c r="F111" s="591"/>
      <c r="G111" s="334"/>
      <c r="H111" s="569" t="s">
        <v>99</v>
      </c>
      <c r="I111" s="570"/>
    </row>
    <row r="112" spans="1:9" s="10" customFormat="1" ht="21" customHeight="1" thickBot="1">
      <c r="A112" s="577" t="s">
        <v>887</v>
      </c>
      <c r="B112" s="578"/>
      <c r="C112" s="578"/>
      <c r="D112" s="578"/>
      <c r="E112" s="578"/>
      <c r="F112" s="578"/>
      <c r="G112" s="578"/>
      <c r="H112" s="578"/>
      <c r="I112" s="579"/>
    </row>
    <row r="113" spans="1:9" s="10" customFormat="1" ht="37.5" customHeight="1" thickBot="1">
      <c r="A113" s="571" t="s">
        <v>191</v>
      </c>
      <c r="B113" s="572"/>
      <c r="C113" s="572"/>
      <c r="D113" s="572"/>
      <c r="E113" s="572"/>
      <c r="F113" s="573"/>
      <c r="G113" s="4"/>
      <c r="H113" s="558" t="s">
        <v>497</v>
      </c>
      <c r="I113" s="559"/>
    </row>
    <row r="114" spans="1:9" s="10" customFormat="1" ht="15.75" customHeight="1" thickBot="1">
      <c r="A114" s="356" t="s">
        <v>62</v>
      </c>
      <c r="B114" s="357" t="s">
        <v>117</v>
      </c>
      <c r="C114" s="358">
        <v>17</v>
      </c>
      <c r="D114" s="359">
        <v>64</v>
      </c>
      <c r="E114" s="506">
        <f aca="true" t="shared" si="5" ref="E114:E130">F114/D114</f>
        <v>0.42918563276367194</v>
      </c>
      <c r="F114" s="360">
        <v>27.467880496875004</v>
      </c>
      <c r="G114" s="361"/>
      <c r="H114" s="362" t="s">
        <v>67</v>
      </c>
      <c r="I114" s="363">
        <v>2.72328455613375</v>
      </c>
    </row>
    <row r="115" spans="1:9" s="10" customFormat="1" ht="15.75" customHeight="1" thickBot="1">
      <c r="A115" s="364" t="s">
        <v>48</v>
      </c>
      <c r="B115" s="365" t="s">
        <v>121</v>
      </c>
      <c r="C115" s="366">
        <v>17</v>
      </c>
      <c r="D115" s="367">
        <v>64</v>
      </c>
      <c r="E115" s="506">
        <f t="shared" si="5"/>
        <v>0.42918563276367194</v>
      </c>
      <c r="F115" s="368">
        <v>27.467880496875004</v>
      </c>
      <c r="G115" s="369"/>
      <c r="H115" s="370" t="s">
        <v>55</v>
      </c>
      <c r="I115" s="371">
        <v>2.72328455613375</v>
      </c>
    </row>
    <row r="116" spans="1:9" s="10" customFormat="1" ht="15.75" customHeight="1" thickBot="1">
      <c r="A116" s="364" t="s">
        <v>63</v>
      </c>
      <c r="B116" s="365" t="s">
        <v>118</v>
      </c>
      <c r="C116" s="366">
        <v>17</v>
      </c>
      <c r="D116" s="367">
        <v>64</v>
      </c>
      <c r="E116" s="506">
        <f t="shared" si="5"/>
        <v>0.42918563276367194</v>
      </c>
      <c r="F116" s="368">
        <v>27.467880496875004</v>
      </c>
      <c r="G116" s="369"/>
      <c r="H116" s="370" t="s">
        <v>193</v>
      </c>
      <c r="I116" s="371">
        <v>2.72328455613375</v>
      </c>
    </row>
    <row r="117" spans="1:9" s="10" customFormat="1" ht="15.75" customHeight="1" thickBot="1">
      <c r="A117" s="364" t="s">
        <v>3</v>
      </c>
      <c r="B117" s="365" t="s">
        <v>105</v>
      </c>
      <c r="C117" s="366">
        <v>17</v>
      </c>
      <c r="D117" s="367">
        <v>64</v>
      </c>
      <c r="E117" s="506">
        <f t="shared" si="5"/>
        <v>0.42918563276367194</v>
      </c>
      <c r="F117" s="368">
        <v>27.467880496875004</v>
      </c>
      <c r="G117" s="369"/>
      <c r="H117" s="370" t="s">
        <v>22</v>
      </c>
      <c r="I117" s="371">
        <v>2.72328455613375</v>
      </c>
    </row>
    <row r="118" spans="1:10" s="48" customFormat="1" ht="17.25" customHeight="1" thickBot="1">
      <c r="A118" s="364" t="s">
        <v>5</v>
      </c>
      <c r="B118" s="365" t="s">
        <v>133</v>
      </c>
      <c r="C118" s="366">
        <v>17</v>
      </c>
      <c r="D118" s="367">
        <v>64</v>
      </c>
      <c r="E118" s="506">
        <f t="shared" si="5"/>
        <v>0.42918563276367194</v>
      </c>
      <c r="F118" s="368">
        <v>27.467880496875004</v>
      </c>
      <c r="G118" s="369"/>
      <c r="H118" s="370" t="s">
        <v>24</v>
      </c>
      <c r="I118" s="371">
        <v>2.72328455613375</v>
      </c>
      <c r="J118" s="10"/>
    </row>
    <row r="119" spans="1:10" s="48" customFormat="1" ht="17.25" customHeight="1" thickBot="1">
      <c r="A119" s="364" t="s">
        <v>6</v>
      </c>
      <c r="B119" s="365" t="s">
        <v>190</v>
      </c>
      <c r="C119" s="366">
        <v>17</v>
      </c>
      <c r="D119" s="367">
        <v>64</v>
      </c>
      <c r="E119" s="506">
        <f t="shared" si="5"/>
        <v>0.42918563276367194</v>
      </c>
      <c r="F119" s="368">
        <v>27.467880496875004</v>
      </c>
      <c r="G119" s="369"/>
      <c r="H119" s="370" t="s">
        <v>25</v>
      </c>
      <c r="I119" s="371">
        <v>2.72328455613375</v>
      </c>
      <c r="J119" s="10"/>
    </row>
    <row r="120" spans="1:9" s="10" customFormat="1" ht="15.75" customHeight="1" thickBot="1">
      <c r="A120" s="372" t="s">
        <v>4</v>
      </c>
      <c r="B120" s="373" t="s">
        <v>106</v>
      </c>
      <c r="C120" s="374">
        <v>17</v>
      </c>
      <c r="D120" s="375">
        <v>64</v>
      </c>
      <c r="E120" s="506">
        <f t="shared" si="5"/>
        <v>0.42918563276367194</v>
      </c>
      <c r="F120" s="376">
        <v>27.467880496875004</v>
      </c>
      <c r="G120" s="377"/>
      <c r="H120" s="378" t="s">
        <v>23</v>
      </c>
      <c r="I120" s="379">
        <v>2.72328455613375</v>
      </c>
    </row>
    <row r="121" spans="1:9" s="10" customFormat="1" ht="15.75" customHeight="1" thickBot="1">
      <c r="A121" s="380" t="s">
        <v>46</v>
      </c>
      <c r="B121" s="381" t="s">
        <v>115</v>
      </c>
      <c r="C121" s="382">
        <v>17</v>
      </c>
      <c r="D121" s="383">
        <v>64</v>
      </c>
      <c r="E121" s="506">
        <f t="shared" si="5"/>
        <v>0.45962712202148437</v>
      </c>
      <c r="F121" s="384">
        <v>29.416135809375</v>
      </c>
      <c r="G121" s="385"/>
      <c r="H121" s="386" t="s">
        <v>18</v>
      </c>
      <c r="I121" s="387">
        <v>2.72328455613375</v>
      </c>
    </row>
    <row r="122" spans="1:9" s="10" customFormat="1" ht="15.75" customHeight="1" thickBot="1">
      <c r="A122" s="364" t="s">
        <v>2</v>
      </c>
      <c r="B122" s="365" t="s">
        <v>108</v>
      </c>
      <c r="C122" s="366">
        <v>17</v>
      </c>
      <c r="D122" s="367">
        <v>64</v>
      </c>
      <c r="E122" s="506">
        <f t="shared" si="5"/>
        <v>0.45962712202148437</v>
      </c>
      <c r="F122" s="368">
        <v>29.416135809375</v>
      </c>
      <c r="G122" s="369"/>
      <c r="H122" s="370" t="s">
        <v>21</v>
      </c>
      <c r="I122" s="371">
        <v>2.72328455613375</v>
      </c>
    </row>
    <row r="123" spans="1:9" s="10" customFormat="1" ht="15.75" customHeight="1" thickBot="1">
      <c r="A123" s="364" t="s">
        <v>786</v>
      </c>
      <c r="B123" s="365" t="s">
        <v>119</v>
      </c>
      <c r="C123" s="366">
        <v>17.5</v>
      </c>
      <c r="D123" s="367">
        <v>64</v>
      </c>
      <c r="E123" s="506">
        <f t="shared" si="5"/>
        <v>0.4650875255126954</v>
      </c>
      <c r="F123" s="368">
        <v>29.765601632812505</v>
      </c>
      <c r="G123" s="369"/>
      <c r="H123" s="370" t="s">
        <v>816</v>
      </c>
      <c r="I123" s="371">
        <v>2.724397515118126</v>
      </c>
    </row>
    <row r="124" spans="1:9" s="10" customFormat="1" ht="20.25" customHeight="1" thickBot="1">
      <c r="A124" s="364" t="s">
        <v>129</v>
      </c>
      <c r="B124" s="365" t="s">
        <v>110</v>
      </c>
      <c r="C124" s="366">
        <v>17</v>
      </c>
      <c r="D124" s="367">
        <v>64</v>
      </c>
      <c r="E124" s="506">
        <f t="shared" si="5"/>
        <v>0.45962712202148437</v>
      </c>
      <c r="F124" s="368">
        <v>29.416135809375</v>
      </c>
      <c r="G124" s="369"/>
      <c r="H124" s="370" t="s">
        <v>192</v>
      </c>
      <c r="I124" s="371">
        <v>2.72328455613375</v>
      </c>
    </row>
    <row r="125" spans="1:10" s="12" customFormat="1" ht="15.75" customHeight="1" thickBot="1">
      <c r="A125" s="364" t="s">
        <v>787</v>
      </c>
      <c r="B125" s="365" t="s">
        <v>109</v>
      </c>
      <c r="C125" s="366">
        <v>17</v>
      </c>
      <c r="D125" s="367">
        <v>64</v>
      </c>
      <c r="E125" s="506">
        <f t="shared" si="5"/>
        <v>0.45962712202148437</v>
      </c>
      <c r="F125" s="368">
        <v>29.416135809375</v>
      </c>
      <c r="G125" s="369"/>
      <c r="H125" s="370" t="s">
        <v>833</v>
      </c>
      <c r="I125" s="371">
        <v>2.72328455613375</v>
      </c>
      <c r="J125" s="10"/>
    </row>
    <row r="126" spans="1:9" s="10" customFormat="1" ht="15.75" customHeight="1" thickBot="1">
      <c r="A126" s="364" t="s">
        <v>7</v>
      </c>
      <c r="B126" s="365" t="s">
        <v>101</v>
      </c>
      <c r="C126" s="366">
        <v>17</v>
      </c>
      <c r="D126" s="367">
        <v>64</v>
      </c>
      <c r="E126" s="506">
        <f t="shared" si="5"/>
        <v>0.45962712202148437</v>
      </c>
      <c r="F126" s="368">
        <v>29.416135809375</v>
      </c>
      <c r="G126" s="369"/>
      <c r="H126" s="370" t="s">
        <v>195</v>
      </c>
      <c r="I126" s="371">
        <v>2.72328455613375</v>
      </c>
    </row>
    <row r="127" spans="1:10" s="12" customFormat="1" ht="15.75" customHeight="1" thickBot="1">
      <c r="A127" s="364" t="s">
        <v>8</v>
      </c>
      <c r="B127" s="365" t="s">
        <v>102</v>
      </c>
      <c r="C127" s="366">
        <v>17</v>
      </c>
      <c r="D127" s="367">
        <v>64</v>
      </c>
      <c r="E127" s="506">
        <f t="shared" si="5"/>
        <v>0.45962712202148437</v>
      </c>
      <c r="F127" s="368">
        <v>29.416135809375</v>
      </c>
      <c r="G127" s="369"/>
      <c r="H127" s="370" t="s">
        <v>196</v>
      </c>
      <c r="I127" s="371">
        <v>2.72328455613375</v>
      </c>
      <c r="J127" s="10"/>
    </row>
    <row r="128" spans="1:10" s="12" customFormat="1" ht="15.75" customHeight="1" thickBot="1">
      <c r="A128" s="364" t="s">
        <v>77</v>
      </c>
      <c r="B128" s="365" t="s">
        <v>103</v>
      </c>
      <c r="C128" s="366">
        <v>17</v>
      </c>
      <c r="D128" s="367">
        <v>64</v>
      </c>
      <c r="E128" s="506">
        <f t="shared" si="5"/>
        <v>0.45962712202148437</v>
      </c>
      <c r="F128" s="368">
        <v>29.416135809375</v>
      </c>
      <c r="G128" s="369"/>
      <c r="H128" s="370" t="s">
        <v>197</v>
      </c>
      <c r="I128" s="371">
        <v>2.72328455613375</v>
      </c>
      <c r="J128" s="10"/>
    </row>
    <row r="129" spans="1:10" s="12" customFormat="1" ht="15.75" customHeight="1" thickBot="1">
      <c r="A129" s="372" t="s">
        <v>78</v>
      </c>
      <c r="B129" s="373" t="s">
        <v>104</v>
      </c>
      <c r="C129" s="374">
        <v>17</v>
      </c>
      <c r="D129" s="375">
        <v>64</v>
      </c>
      <c r="E129" s="506">
        <f t="shared" si="5"/>
        <v>0.45962712202148437</v>
      </c>
      <c r="F129" s="376">
        <v>29.416135809375</v>
      </c>
      <c r="G129" s="377"/>
      <c r="H129" s="378" t="s">
        <v>198</v>
      </c>
      <c r="I129" s="379">
        <v>2.72328455613375</v>
      </c>
      <c r="J129" s="10"/>
    </row>
    <row r="130" spans="1:10" s="89" customFormat="1" ht="15.75" customHeight="1" thickBot="1">
      <c r="A130" s="388" t="s">
        <v>791</v>
      </c>
      <c r="B130" s="389" t="s">
        <v>508</v>
      </c>
      <c r="C130" s="390">
        <v>17</v>
      </c>
      <c r="D130" s="391">
        <v>64</v>
      </c>
      <c r="E130" s="506">
        <f t="shared" si="5"/>
        <v>0.49006861127929696</v>
      </c>
      <c r="F130" s="376">
        <v>31.364391121875006</v>
      </c>
      <c r="G130" s="392"/>
      <c r="H130" s="393" t="s">
        <v>834</v>
      </c>
      <c r="I130" s="379">
        <v>2.96486821488375</v>
      </c>
      <c r="J130" s="10"/>
    </row>
    <row r="131" spans="1:10" s="89" customFormat="1" ht="36" customHeight="1" thickBot="1">
      <c r="A131" s="571" t="s">
        <v>191</v>
      </c>
      <c r="B131" s="572"/>
      <c r="C131" s="572"/>
      <c r="D131" s="572"/>
      <c r="E131" s="572"/>
      <c r="F131" s="573"/>
      <c r="G131" s="246"/>
      <c r="H131" s="558" t="s">
        <v>497</v>
      </c>
      <c r="I131" s="559"/>
      <c r="J131" s="10"/>
    </row>
    <row r="132" spans="1:10" s="89" customFormat="1" ht="15.75" customHeight="1" thickBot="1">
      <c r="A132" s="102" t="s">
        <v>1</v>
      </c>
      <c r="B132" s="245" t="s">
        <v>189</v>
      </c>
      <c r="C132" s="242">
        <v>17</v>
      </c>
      <c r="D132" s="243">
        <v>64</v>
      </c>
      <c r="E132" s="506">
        <f aca="true" t="shared" si="6" ref="E132:E141">F132/D132</f>
        <v>0.6794820703125</v>
      </c>
      <c r="F132" s="244">
        <v>43.4868525</v>
      </c>
      <c r="G132" s="3"/>
      <c r="H132" s="236" t="s">
        <v>20</v>
      </c>
      <c r="I132" s="41">
        <v>3.76287310546875</v>
      </c>
      <c r="J132" s="10"/>
    </row>
    <row r="133" spans="1:10" s="89" customFormat="1" ht="15.75" customHeight="1" thickBot="1">
      <c r="A133" s="64" t="s">
        <v>0</v>
      </c>
      <c r="B133" s="240" t="s">
        <v>116</v>
      </c>
      <c r="C133" s="238">
        <v>17</v>
      </c>
      <c r="D133" s="239">
        <v>64</v>
      </c>
      <c r="E133" s="506">
        <f t="shared" si="6"/>
        <v>0.6794820703125</v>
      </c>
      <c r="F133" s="218">
        <v>43.4868525</v>
      </c>
      <c r="G133" s="3"/>
      <c r="H133" s="86" t="s">
        <v>19</v>
      </c>
      <c r="I133" s="42">
        <v>3.76287310546875</v>
      </c>
      <c r="J133" s="10"/>
    </row>
    <row r="134" spans="1:10" s="12" customFormat="1" ht="15.75" customHeight="1" thickBot="1">
      <c r="A134" s="502" t="s">
        <v>841</v>
      </c>
      <c r="B134" s="402" t="s">
        <v>851</v>
      </c>
      <c r="C134" s="403">
        <v>17</v>
      </c>
      <c r="D134" s="404">
        <v>64</v>
      </c>
      <c r="E134" s="506">
        <f t="shared" si="6"/>
        <v>0.6788225390625001</v>
      </c>
      <c r="F134" s="405">
        <v>43.44464250000001</v>
      </c>
      <c r="G134" s="503"/>
      <c r="H134" s="407" t="s">
        <v>844</v>
      </c>
      <c r="I134" s="444">
        <v>3.50961310546875</v>
      </c>
      <c r="J134" s="48"/>
    </row>
    <row r="135" spans="1:10" s="89" customFormat="1" ht="15.75" customHeight="1" thickBot="1">
      <c r="A135" s="64" t="s">
        <v>73</v>
      </c>
      <c r="B135" s="237" t="s">
        <v>111</v>
      </c>
      <c r="C135" s="238">
        <v>17</v>
      </c>
      <c r="D135" s="239">
        <v>64</v>
      </c>
      <c r="E135" s="506">
        <f t="shared" si="6"/>
        <v>0.6788225390625001</v>
      </c>
      <c r="F135" s="218">
        <v>43.44464250000001</v>
      </c>
      <c r="G135" s="3"/>
      <c r="H135" s="86" t="s">
        <v>80</v>
      </c>
      <c r="I135" s="42">
        <v>3.50961310546875</v>
      </c>
      <c r="J135" s="10"/>
    </row>
    <row r="136" spans="1:10" s="12" customFormat="1" ht="15.75" customHeight="1" thickBot="1">
      <c r="A136" s="64" t="s">
        <v>74</v>
      </c>
      <c r="B136" s="237" t="s">
        <v>112</v>
      </c>
      <c r="C136" s="238">
        <v>17</v>
      </c>
      <c r="D136" s="239">
        <v>64</v>
      </c>
      <c r="E136" s="506">
        <f t="shared" si="6"/>
        <v>0.6788225390625001</v>
      </c>
      <c r="F136" s="218">
        <v>43.44464250000001</v>
      </c>
      <c r="G136" s="88"/>
      <c r="H136" s="86" t="s">
        <v>81</v>
      </c>
      <c r="I136" s="42">
        <v>3.50961310546875</v>
      </c>
      <c r="J136" s="10"/>
    </row>
    <row r="137" spans="1:10" s="12" customFormat="1" ht="15.75" customHeight="1" thickBot="1">
      <c r="A137" s="401" t="s">
        <v>788</v>
      </c>
      <c r="B137" s="402" t="s">
        <v>200</v>
      </c>
      <c r="C137" s="403">
        <v>17.5</v>
      </c>
      <c r="D137" s="404">
        <v>48</v>
      </c>
      <c r="E137" s="506">
        <f t="shared" si="6"/>
        <v>0.9060860156250002</v>
      </c>
      <c r="F137" s="405">
        <v>43.49212875000001</v>
      </c>
      <c r="G137" s="406"/>
      <c r="H137" s="407" t="s">
        <v>817</v>
      </c>
      <c r="I137" s="408">
        <v>3.5237105859375</v>
      </c>
      <c r="J137" s="10"/>
    </row>
    <row r="138" spans="1:9" s="12" customFormat="1" ht="15.75" customHeight="1" thickBot="1">
      <c r="A138" s="64" t="s">
        <v>61</v>
      </c>
      <c r="B138" s="237" t="s">
        <v>132</v>
      </c>
      <c r="C138" s="238">
        <v>17</v>
      </c>
      <c r="D138" s="239">
        <v>64</v>
      </c>
      <c r="E138" s="506">
        <f t="shared" si="6"/>
        <v>0.6123747656250002</v>
      </c>
      <c r="F138" s="218">
        <v>39.19198500000001</v>
      </c>
      <c r="G138" s="3"/>
      <c r="H138" s="86" t="s">
        <v>68</v>
      </c>
      <c r="I138" s="42">
        <v>3.2774581054687495</v>
      </c>
    </row>
    <row r="139" spans="1:9" s="12" customFormat="1" ht="15.75" customHeight="1" thickBot="1">
      <c r="A139" s="64" t="s">
        <v>75</v>
      </c>
      <c r="B139" s="237" t="s">
        <v>113</v>
      </c>
      <c r="C139" s="238">
        <v>17</v>
      </c>
      <c r="D139" s="239">
        <v>64</v>
      </c>
      <c r="E139" s="506">
        <f t="shared" si="6"/>
        <v>0.6788225390625001</v>
      </c>
      <c r="F139" s="218">
        <v>43.44464250000001</v>
      </c>
      <c r="G139" s="3"/>
      <c r="H139" s="86" t="s">
        <v>82</v>
      </c>
      <c r="I139" s="42">
        <v>3.50961310546875</v>
      </c>
    </row>
    <row r="140" spans="1:10" s="214" customFormat="1" ht="17.25" customHeight="1" thickBot="1">
      <c r="A140" s="64" t="s">
        <v>76</v>
      </c>
      <c r="B140" s="237" t="s">
        <v>114</v>
      </c>
      <c r="C140" s="238">
        <v>17</v>
      </c>
      <c r="D140" s="239">
        <v>64</v>
      </c>
      <c r="E140" s="506">
        <f t="shared" si="6"/>
        <v>0.6788225390625001</v>
      </c>
      <c r="F140" s="218">
        <v>43.44464250000001</v>
      </c>
      <c r="G140" s="3"/>
      <c r="H140" s="86" t="s">
        <v>194</v>
      </c>
      <c r="I140" s="42">
        <v>3.50961310546875</v>
      </c>
      <c r="J140" s="89"/>
    </row>
    <row r="141" spans="1:9" s="12" customFormat="1" ht="15.75" customHeight="1" thickBot="1">
      <c r="A141" s="394" t="s">
        <v>789</v>
      </c>
      <c r="B141" s="409" t="s">
        <v>125</v>
      </c>
      <c r="C141" s="410">
        <v>17.5</v>
      </c>
      <c r="D141" s="411">
        <v>48</v>
      </c>
      <c r="E141" s="506">
        <f t="shared" si="6"/>
        <v>0.9069653906250003</v>
      </c>
      <c r="F141" s="412">
        <v>43.53433875000001</v>
      </c>
      <c r="G141" s="406"/>
      <c r="H141" s="413" t="s">
        <v>818</v>
      </c>
      <c r="I141" s="414">
        <v>3.7769705859375002</v>
      </c>
    </row>
    <row r="142" spans="1:10" s="12" customFormat="1" ht="7.5" customHeight="1" thickBot="1">
      <c r="A142" s="125"/>
      <c r="B142" s="115"/>
      <c r="C142" s="199"/>
      <c r="D142" s="199"/>
      <c r="E142" s="199"/>
      <c r="F142" s="199"/>
      <c r="G142" s="199"/>
      <c r="H142" s="199"/>
      <c r="I142" s="199"/>
      <c r="J142" s="199"/>
    </row>
    <row r="143" spans="1:9" s="20" customFormat="1" ht="35.25" customHeight="1" thickBot="1">
      <c r="A143" s="574" t="s">
        <v>823</v>
      </c>
      <c r="B143" s="575"/>
      <c r="C143" s="575"/>
      <c r="D143" s="575"/>
      <c r="E143" s="575"/>
      <c r="F143" s="576"/>
      <c r="G143" s="217"/>
      <c r="H143" s="558" t="s">
        <v>500</v>
      </c>
      <c r="I143" s="559"/>
    </row>
    <row r="144" spans="1:9" s="310" customFormat="1" ht="17.25" customHeight="1" thickBot="1">
      <c r="A144" s="415" t="s">
        <v>792</v>
      </c>
      <c r="B144" s="416" t="s">
        <v>103</v>
      </c>
      <c r="C144" s="417">
        <v>24</v>
      </c>
      <c r="D144" s="418">
        <v>64</v>
      </c>
      <c r="E144" s="506">
        <f>F144/D144</f>
        <v>0.6977536086445315</v>
      </c>
      <c r="F144" s="419">
        <v>44.65623095325002</v>
      </c>
      <c r="G144" s="420"/>
      <c r="H144" s="421" t="s">
        <v>814</v>
      </c>
      <c r="I144" s="419">
        <v>3.4935370312500003</v>
      </c>
    </row>
    <row r="145" spans="1:9" s="311" customFormat="1" ht="17.25" customHeight="1" thickBot="1">
      <c r="A145" s="394" t="s">
        <v>811</v>
      </c>
      <c r="B145" s="422" t="s">
        <v>508</v>
      </c>
      <c r="C145" s="423">
        <v>24</v>
      </c>
      <c r="D145" s="424">
        <v>64</v>
      </c>
      <c r="E145" s="506">
        <f>F145/D145</f>
        <v>0.7470688212421877</v>
      </c>
      <c r="F145" s="426">
        <v>47.81240455950001</v>
      </c>
      <c r="G145" s="427"/>
      <c r="H145" s="394" t="s">
        <v>815</v>
      </c>
      <c r="I145" s="426">
        <v>3.4935370312500003</v>
      </c>
    </row>
    <row r="146" spans="1:10" s="20" customFormat="1" ht="6" customHeight="1" thickBot="1">
      <c r="A146" s="212"/>
      <c r="B146" s="108"/>
      <c r="C146" s="108"/>
      <c r="D146" s="108"/>
      <c r="E146" s="108"/>
      <c r="F146" s="108"/>
      <c r="G146" s="108"/>
      <c r="H146" s="108"/>
      <c r="I146" s="213"/>
      <c r="J146" s="199"/>
    </row>
    <row r="147" spans="1:9" s="20" customFormat="1" ht="35.25" customHeight="1" thickBot="1">
      <c r="A147" s="555" t="s">
        <v>215</v>
      </c>
      <c r="B147" s="556"/>
      <c r="C147" s="556"/>
      <c r="D147" s="556"/>
      <c r="E147" s="556"/>
      <c r="F147" s="557"/>
      <c r="G147" s="5"/>
      <c r="H147" s="558" t="s">
        <v>495</v>
      </c>
      <c r="I147" s="559"/>
    </row>
    <row r="148" spans="1:9" s="20" customFormat="1" ht="5.25" customHeight="1" thickBot="1">
      <c r="A148" s="172"/>
      <c r="B148" s="19"/>
      <c r="C148" s="19"/>
      <c r="D148" s="19"/>
      <c r="E148" s="19"/>
      <c r="F148" s="48"/>
      <c r="G148" s="5"/>
      <c r="H148" s="48"/>
      <c r="I148" s="173"/>
    </row>
    <row r="149" spans="1:9" s="20" customFormat="1" ht="33" customHeight="1" thickBot="1">
      <c r="A149" s="571" t="s">
        <v>199</v>
      </c>
      <c r="B149" s="572"/>
      <c r="C149" s="572"/>
      <c r="D149" s="572"/>
      <c r="E149" s="572"/>
      <c r="F149" s="573"/>
      <c r="G149" s="5"/>
      <c r="H149" s="558" t="s">
        <v>492</v>
      </c>
      <c r="I149" s="559"/>
    </row>
    <row r="150" spans="1:9" s="20" customFormat="1" ht="15" customHeight="1" thickBot="1">
      <c r="A150" s="428" t="s">
        <v>790</v>
      </c>
      <c r="B150" s="429" t="s">
        <v>837</v>
      </c>
      <c r="C150" s="430">
        <v>17.5</v>
      </c>
      <c r="D150" s="431">
        <v>48</v>
      </c>
      <c r="E150" s="506">
        <f>F150/D150</f>
        <v>0.7964583333333333</v>
      </c>
      <c r="F150" s="432">
        <v>38.23</v>
      </c>
      <c r="G150" s="433"/>
      <c r="H150" s="434" t="s">
        <v>888</v>
      </c>
      <c r="I150" s="432">
        <v>3.8297330859375007</v>
      </c>
    </row>
    <row r="151" spans="1:9" s="20" customFormat="1" ht="6.75" customHeight="1" thickBot="1">
      <c r="A151" s="172"/>
      <c r="B151" s="19"/>
      <c r="C151" s="19"/>
      <c r="D151" s="19"/>
      <c r="E151" s="19"/>
      <c r="F151" s="48"/>
      <c r="G151" s="5"/>
      <c r="H151" s="48"/>
      <c r="I151" s="173"/>
    </row>
    <row r="152" spans="1:9" ht="34.5" customHeight="1" thickBot="1">
      <c r="A152" s="555" t="s">
        <v>824</v>
      </c>
      <c r="B152" s="556"/>
      <c r="C152" s="556"/>
      <c r="D152" s="556"/>
      <c r="E152" s="556"/>
      <c r="F152" s="557"/>
      <c r="G152" s="5"/>
      <c r="H152" s="558" t="s">
        <v>502</v>
      </c>
      <c r="I152" s="559"/>
    </row>
    <row r="153" spans="1:9" ht="16.5" customHeight="1" thickBot="1">
      <c r="A153" s="26" t="s">
        <v>227</v>
      </c>
      <c r="B153" s="60" t="s">
        <v>115</v>
      </c>
      <c r="C153" s="322">
        <v>25</v>
      </c>
      <c r="D153" s="33">
        <v>48</v>
      </c>
      <c r="E153" s="506">
        <f aca="true" t="shared" si="7" ref="E153:E183">F153/D153</f>
        <v>1.0836098437500001</v>
      </c>
      <c r="F153" s="41">
        <v>52.01327250000001</v>
      </c>
      <c r="G153" s="24"/>
      <c r="H153" s="26" t="s">
        <v>230</v>
      </c>
      <c r="I153" s="41">
        <v>4.252987265625</v>
      </c>
    </row>
    <row r="154" spans="1:9" ht="16.5" customHeight="1" thickBot="1">
      <c r="A154" s="27" t="s">
        <v>143</v>
      </c>
      <c r="B154" s="111" t="s">
        <v>137</v>
      </c>
      <c r="C154" s="323">
        <v>25</v>
      </c>
      <c r="D154" s="34">
        <v>48</v>
      </c>
      <c r="E154" s="506">
        <f t="shared" si="7"/>
        <v>1.0836098437500001</v>
      </c>
      <c r="F154" s="51">
        <v>52.01327250000001</v>
      </c>
      <c r="G154" s="3"/>
      <c r="H154" s="27" t="s">
        <v>175</v>
      </c>
      <c r="I154" s="51">
        <v>4.252987265625</v>
      </c>
    </row>
    <row r="155" spans="1:9" ht="16.5" customHeight="1" thickBot="1">
      <c r="A155" s="28" t="s">
        <v>144</v>
      </c>
      <c r="B155" s="113" t="s">
        <v>116</v>
      </c>
      <c r="C155" s="143">
        <v>25</v>
      </c>
      <c r="D155" s="35">
        <v>48</v>
      </c>
      <c r="E155" s="506">
        <f t="shared" si="7"/>
        <v>1.0836098437500001</v>
      </c>
      <c r="F155" s="42">
        <v>52.01327250000001</v>
      </c>
      <c r="G155" s="3"/>
      <c r="H155" s="28" t="s">
        <v>176</v>
      </c>
      <c r="I155" s="42">
        <v>4.252987265625</v>
      </c>
    </row>
    <row r="156" spans="1:9" ht="16.5" customHeight="1" thickBot="1">
      <c r="A156" s="28" t="s">
        <v>231</v>
      </c>
      <c r="B156" s="113" t="s">
        <v>108</v>
      </c>
      <c r="C156" s="143">
        <v>25</v>
      </c>
      <c r="D156" s="35">
        <v>48</v>
      </c>
      <c r="E156" s="506">
        <f t="shared" si="7"/>
        <v>1.0688803125</v>
      </c>
      <c r="F156" s="42">
        <v>51.306255</v>
      </c>
      <c r="G156" s="3"/>
      <c r="H156" s="28" t="s">
        <v>234</v>
      </c>
      <c r="I156" s="51">
        <v>4.252987265625</v>
      </c>
    </row>
    <row r="157" spans="1:9" ht="16.5" customHeight="1" thickBot="1">
      <c r="A157" s="29" t="s">
        <v>232</v>
      </c>
      <c r="B157" s="57" t="s">
        <v>119</v>
      </c>
      <c r="C157" s="317">
        <v>25</v>
      </c>
      <c r="D157" s="35">
        <v>48</v>
      </c>
      <c r="E157" s="506">
        <f t="shared" si="7"/>
        <v>1.0466760937500001</v>
      </c>
      <c r="F157" s="42">
        <v>50.2404525</v>
      </c>
      <c r="G157" s="18"/>
      <c r="H157" s="29" t="s">
        <v>177</v>
      </c>
      <c r="I157" s="42">
        <v>4.252987265625</v>
      </c>
    </row>
    <row r="158" spans="1:9" ht="16.5" customHeight="1" thickBot="1">
      <c r="A158" s="29" t="s">
        <v>233</v>
      </c>
      <c r="B158" s="57" t="s">
        <v>110</v>
      </c>
      <c r="C158" s="317">
        <v>25</v>
      </c>
      <c r="D158" s="35">
        <v>48</v>
      </c>
      <c r="E158" s="506">
        <f t="shared" si="7"/>
        <v>1.0688803125</v>
      </c>
      <c r="F158" s="42">
        <v>51.306255</v>
      </c>
      <c r="G158" s="18"/>
      <c r="H158" s="29" t="s">
        <v>235</v>
      </c>
      <c r="I158" s="51">
        <v>4.252987265625</v>
      </c>
    </row>
    <row r="159" spans="1:9" ht="16.5" customHeight="1" thickBot="1">
      <c r="A159" s="435" t="s">
        <v>793</v>
      </c>
      <c r="B159" s="436" t="s">
        <v>264</v>
      </c>
      <c r="C159" s="437">
        <v>25</v>
      </c>
      <c r="D159" s="438">
        <v>48</v>
      </c>
      <c r="E159" s="506">
        <f t="shared" si="7"/>
        <v>1.0686604687499999</v>
      </c>
      <c r="F159" s="439">
        <v>51.2957025</v>
      </c>
      <c r="G159" s="406"/>
      <c r="H159" s="435" t="s">
        <v>889</v>
      </c>
      <c r="I159" s="440">
        <v>4.252987265625</v>
      </c>
    </row>
    <row r="160" spans="1:9" ht="16.5" customHeight="1" thickBot="1">
      <c r="A160" s="435" t="s">
        <v>794</v>
      </c>
      <c r="B160" s="436" t="s">
        <v>126</v>
      </c>
      <c r="C160" s="437">
        <v>25</v>
      </c>
      <c r="D160" s="438">
        <v>48</v>
      </c>
      <c r="E160" s="506">
        <f t="shared" si="7"/>
        <v>1.0686604687499999</v>
      </c>
      <c r="F160" s="439">
        <v>51.2957025</v>
      </c>
      <c r="G160" s="406"/>
      <c r="H160" s="435" t="s">
        <v>890</v>
      </c>
      <c r="I160" s="440">
        <v>4.252987265625</v>
      </c>
    </row>
    <row r="161" spans="1:9" ht="16.5" customHeight="1" thickBot="1">
      <c r="A161" s="435" t="s">
        <v>795</v>
      </c>
      <c r="B161" s="436" t="s">
        <v>109</v>
      </c>
      <c r="C161" s="437">
        <v>25</v>
      </c>
      <c r="D161" s="438">
        <v>48</v>
      </c>
      <c r="E161" s="506">
        <f t="shared" si="7"/>
        <v>1.0686604687499999</v>
      </c>
      <c r="F161" s="439">
        <v>51.2957025</v>
      </c>
      <c r="G161" s="406"/>
      <c r="H161" s="435" t="s">
        <v>891</v>
      </c>
      <c r="I161" s="440">
        <v>4.252987265625</v>
      </c>
    </row>
    <row r="162" spans="1:9" ht="24" customHeight="1" thickBot="1">
      <c r="A162" s="29" t="s">
        <v>236</v>
      </c>
      <c r="B162" s="57" t="s">
        <v>238</v>
      </c>
      <c r="C162" s="317">
        <v>25</v>
      </c>
      <c r="D162" s="35">
        <v>48</v>
      </c>
      <c r="E162" s="506">
        <f t="shared" si="7"/>
        <v>1.0688803125</v>
      </c>
      <c r="F162" s="42">
        <v>51.306255</v>
      </c>
      <c r="G162" s="18"/>
      <c r="H162" s="29" t="s">
        <v>237</v>
      </c>
      <c r="I162" s="51">
        <v>4.252987265625</v>
      </c>
    </row>
    <row r="163" spans="1:9" ht="16.5" customHeight="1" thickBot="1">
      <c r="A163" s="28" t="s">
        <v>145</v>
      </c>
      <c r="B163" s="57" t="s">
        <v>117</v>
      </c>
      <c r="C163" s="312">
        <v>25</v>
      </c>
      <c r="D163" s="35">
        <v>48</v>
      </c>
      <c r="E163" s="506">
        <f t="shared" si="7"/>
        <v>1.0132598437500002</v>
      </c>
      <c r="F163" s="42">
        <v>48.63647250000001</v>
      </c>
      <c r="G163" s="3"/>
      <c r="H163" s="28" t="s">
        <v>178</v>
      </c>
      <c r="I163" s="51">
        <v>4.252987265625</v>
      </c>
    </row>
    <row r="164" spans="1:9" ht="16.5" customHeight="1" thickBot="1">
      <c r="A164" s="435" t="s">
        <v>796</v>
      </c>
      <c r="B164" s="441" t="s">
        <v>140</v>
      </c>
      <c r="C164" s="442">
        <v>25</v>
      </c>
      <c r="D164" s="443">
        <v>48</v>
      </c>
      <c r="E164" s="506">
        <f t="shared" si="7"/>
        <v>0.9912754687500002</v>
      </c>
      <c r="F164" s="444">
        <v>47.58122250000001</v>
      </c>
      <c r="G164" s="420"/>
      <c r="H164" s="435" t="s">
        <v>892</v>
      </c>
      <c r="I164" s="440">
        <v>4.252987265625</v>
      </c>
    </row>
    <row r="165" spans="1:9" ht="16.5" customHeight="1" thickBot="1">
      <c r="A165" s="28" t="s">
        <v>239</v>
      </c>
      <c r="B165" s="57" t="s">
        <v>132</v>
      </c>
      <c r="C165" s="312">
        <v>25</v>
      </c>
      <c r="D165" s="35">
        <v>48</v>
      </c>
      <c r="E165" s="506">
        <f t="shared" si="7"/>
        <v>0.9800634375000002</v>
      </c>
      <c r="F165" s="42">
        <v>47.04304500000001</v>
      </c>
      <c r="G165" s="3"/>
      <c r="H165" s="28" t="s">
        <v>216</v>
      </c>
      <c r="I165" s="51">
        <v>4.252987265625</v>
      </c>
    </row>
    <row r="166" spans="1:9" ht="16.5" customHeight="1" thickBot="1">
      <c r="A166" s="28" t="s">
        <v>146</v>
      </c>
      <c r="B166" s="57" t="s">
        <v>118</v>
      </c>
      <c r="C166" s="312">
        <v>25</v>
      </c>
      <c r="D166" s="35">
        <v>48</v>
      </c>
      <c r="E166" s="506">
        <f t="shared" si="7"/>
        <v>1.0132598437500002</v>
      </c>
      <c r="F166" s="42">
        <v>48.63647250000001</v>
      </c>
      <c r="G166" s="3"/>
      <c r="H166" s="28" t="s">
        <v>179</v>
      </c>
      <c r="I166" s="51">
        <v>4.252987265625</v>
      </c>
    </row>
    <row r="167" spans="1:9" ht="16.5" customHeight="1" thickBot="1">
      <c r="A167" s="28" t="s">
        <v>240</v>
      </c>
      <c r="B167" s="57" t="s">
        <v>127</v>
      </c>
      <c r="C167" s="312">
        <v>25</v>
      </c>
      <c r="D167" s="35">
        <v>48</v>
      </c>
      <c r="E167" s="506">
        <f t="shared" si="7"/>
        <v>0.9912754687500002</v>
      </c>
      <c r="F167" s="42">
        <v>47.58122250000001</v>
      </c>
      <c r="G167" s="3"/>
      <c r="H167" s="28" t="s">
        <v>241</v>
      </c>
      <c r="I167" s="51">
        <v>4.252987265625</v>
      </c>
    </row>
    <row r="168" spans="1:9" ht="16.5" customHeight="1" thickBot="1">
      <c r="A168" s="435" t="s">
        <v>845</v>
      </c>
      <c r="B168" s="441"/>
      <c r="C168" s="442">
        <v>25</v>
      </c>
      <c r="D168" s="443">
        <v>48</v>
      </c>
      <c r="E168" s="506">
        <f t="shared" si="7"/>
        <v>0.9800634375000002</v>
      </c>
      <c r="F168" s="444">
        <v>47.04304500000001</v>
      </c>
      <c r="G168" s="420"/>
      <c r="H168" s="435" t="s">
        <v>846</v>
      </c>
      <c r="I168" s="440">
        <v>4.252987265625</v>
      </c>
    </row>
    <row r="169" spans="1:9" ht="16.5" customHeight="1" thickBot="1">
      <c r="A169" s="28" t="s">
        <v>155</v>
      </c>
      <c r="B169" s="57" t="s">
        <v>105</v>
      </c>
      <c r="C169" s="312">
        <v>25</v>
      </c>
      <c r="D169" s="35">
        <v>48</v>
      </c>
      <c r="E169" s="506">
        <f t="shared" si="7"/>
        <v>0.9800634375000002</v>
      </c>
      <c r="F169" s="42">
        <v>47.04304500000001</v>
      </c>
      <c r="G169" s="3"/>
      <c r="H169" s="28" t="s">
        <v>184</v>
      </c>
      <c r="I169" s="51">
        <v>4.252987265625</v>
      </c>
    </row>
    <row r="170" spans="1:9" ht="16.5" customHeight="1" thickBot="1">
      <c r="A170" s="28" t="s">
        <v>242</v>
      </c>
      <c r="B170" s="57" t="s">
        <v>133</v>
      </c>
      <c r="C170" s="312">
        <v>25</v>
      </c>
      <c r="D170" s="35">
        <v>48</v>
      </c>
      <c r="E170" s="506">
        <f t="shared" si="7"/>
        <v>0.9800634375000002</v>
      </c>
      <c r="F170" s="42">
        <v>47.04304500000001</v>
      </c>
      <c r="G170" s="3"/>
      <c r="H170" s="28" t="s">
        <v>217</v>
      </c>
      <c r="I170" s="51">
        <v>4.252987265625</v>
      </c>
    </row>
    <row r="171" spans="1:9" ht="22.5" customHeight="1" thickBot="1">
      <c r="A171" s="28" t="s">
        <v>156</v>
      </c>
      <c r="B171" s="57" t="s">
        <v>134</v>
      </c>
      <c r="C171" s="312">
        <v>25</v>
      </c>
      <c r="D171" s="35">
        <v>48</v>
      </c>
      <c r="E171" s="506">
        <f t="shared" si="7"/>
        <v>1.0132598437500002</v>
      </c>
      <c r="F171" s="42">
        <v>48.63647250000001</v>
      </c>
      <c r="G171" s="3"/>
      <c r="H171" s="28" t="s">
        <v>185</v>
      </c>
      <c r="I171" s="51">
        <v>4.252987265625</v>
      </c>
    </row>
    <row r="172" spans="1:9" ht="16.5" customHeight="1" thickBot="1">
      <c r="A172" s="30" t="s">
        <v>157</v>
      </c>
      <c r="B172" s="57" t="s">
        <v>106</v>
      </c>
      <c r="C172" s="312">
        <v>25</v>
      </c>
      <c r="D172" s="35">
        <v>48</v>
      </c>
      <c r="E172" s="506">
        <f t="shared" si="7"/>
        <v>0.9800634375000002</v>
      </c>
      <c r="F172" s="42">
        <v>47.04304500000001</v>
      </c>
      <c r="G172" s="3"/>
      <c r="H172" s="28" t="s">
        <v>186</v>
      </c>
      <c r="I172" s="51">
        <v>4.252987265625</v>
      </c>
    </row>
    <row r="173" spans="1:9" ht="16.5" customHeight="1" thickBot="1">
      <c r="A173" s="30" t="s">
        <v>243</v>
      </c>
      <c r="B173" s="59" t="s">
        <v>113</v>
      </c>
      <c r="C173" s="312">
        <v>25</v>
      </c>
      <c r="D173" s="56">
        <v>48</v>
      </c>
      <c r="E173" s="506">
        <f t="shared" si="7"/>
        <v>1.0686604687499999</v>
      </c>
      <c r="F173" s="52">
        <v>51.2957025</v>
      </c>
      <c r="G173" s="3"/>
      <c r="H173" s="30" t="s">
        <v>244</v>
      </c>
      <c r="I173" s="51">
        <v>4.252987265625</v>
      </c>
    </row>
    <row r="174" spans="1:9" ht="16.5" customHeight="1" thickBot="1">
      <c r="A174" s="445" t="s">
        <v>808</v>
      </c>
      <c r="B174" s="446" t="s">
        <v>838</v>
      </c>
      <c r="C174" s="442">
        <v>25</v>
      </c>
      <c r="D174" s="447">
        <v>48</v>
      </c>
      <c r="E174" s="506">
        <f t="shared" si="7"/>
        <v>1.0686604687499999</v>
      </c>
      <c r="F174" s="439">
        <v>51.2957025</v>
      </c>
      <c r="G174" s="420"/>
      <c r="H174" s="445" t="s">
        <v>848</v>
      </c>
      <c r="I174" s="440">
        <v>4.252987265625</v>
      </c>
    </row>
    <row r="175" spans="1:9" ht="16.5" customHeight="1" thickBot="1">
      <c r="A175" s="445" t="s">
        <v>847</v>
      </c>
      <c r="B175" s="446" t="s">
        <v>850</v>
      </c>
      <c r="C175" s="442">
        <v>25</v>
      </c>
      <c r="D175" s="447">
        <v>48</v>
      </c>
      <c r="E175" s="506">
        <f t="shared" si="7"/>
        <v>0.9800634375000002</v>
      </c>
      <c r="F175" s="439">
        <v>47.04304500000001</v>
      </c>
      <c r="G175" s="420"/>
      <c r="H175" s="445" t="s">
        <v>849</v>
      </c>
      <c r="I175" s="440">
        <v>4.252987265625</v>
      </c>
    </row>
    <row r="176" spans="1:9" ht="16.5" customHeight="1" thickBot="1">
      <c r="A176" s="28" t="s">
        <v>245</v>
      </c>
      <c r="B176" s="57" t="s">
        <v>101</v>
      </c>
      <c r="C176" s="312">
        <v>25</v>
      </c>
      <c r="D176" s="56">
        <v>48</v>
      </c>
      <c r="E176" s="506">
        <f t="shared" si="7"/>
        <v>1.0836098437500001</v>
      </c>
      <c r="F176" s="42">
        <v>52.01327250000001</v>
      </c>
      <c r="G176" s="24"/>
      <c r="H176" s="28" t="s">
        <v>246</v>
      </c>
      <c r="I176" s="51">
        <v>4.252987265625</v>
      </c>
    </row>
    <row r="177" spans="1:9" ht="24" customHeight="1" thickBot="1">
      <c r="A177" s="435" t="s">
        <v>797</v>
      </c>
      <c r="B177" s="441" t="s">
        <v>141</v>
      </c>
      <c r="C177" s="442">
        <v>25</v>
      </c>
      <c r="D177" s="447">
        <v>48</v>
      </c>
      <c r="E177" s="506">
        <f t="shared" si="7"/>
        <v>1.0836098437500001</v>
      </c>
      <c r="F177" s="440">
        <v>52.01327250000001</v>
      </c>
      <c r="G177" s="448"/>
      <c r="H177" s="435" t="s">
        <v>893</v>
      </c>
      <c r="I177" s="440">
        <v>4.252987265625</v>
      </c>
    </row>
    <row r="178" spans="1:9" ht="16.5" customHeight="1" thickBot="1">
      <c r="A178" s="435" t="s">
        <v>798</v>
      </c>
      <c r="B178" s="441" t="s">
        <v>777</v>
      </c>
      <c r="C178" s="442">
        <v>25</v>
      </c>
      <c r="D178" s="447">
        <v>48</v>
      </c>
      <c r="E178" s="506">
        <f t="shared" si="7"/>
        <v>1.0132598437500002</v>
      </c>
      <c r="F178" s="444">
        <v>48.63647250000001</v>
      </c>
      <c r="G178" s="448"/>
      <c r="H178" s="435" t="s">
        <v>894</v>
      </c>
      <c r="I178" s="440">
        <v>4.252987265625</v>
      </c>
    </row>
    <row r="179" spans="1:9" ht="16.5" customHeight="1" thickBot="1">
      <c r="A179" s="28" t="s">
        <v>248</v>
      </c>
      <c r="B179" s="57" t="s">
        <v>124</v>
      </c>
      <c r="C179" s="312">
        <v>25</v>
      </c>
      <c r="D179" s="56">
        <v>48</v>
      </c>
      <c r="E179" s="506">
        <f t="shared" si="7"/>
        <v>1.0836098437500001</v>
      </c>
      <c r="F179" s="42">
        <v>52.01327250000001</v>
      </c>
      <c r="G179" s="24"/>
      <c r="H179" s="28" t="s">
        <v>247</v>
      </c>
      <c r="I179" s="51">
        <v>4.252987265625</v>
      </c>
    </row>
    <row r="180" spans="1:9" ht="16.5" customHeight="1" thickBot="1">
      <c r="A180" s="28" t="s">
        <v>799</v>
      </c>
      <c r="B180" s="59" t="s">
        <v>125</v>
      </c>
      <c r="C180" s="313">
        <v>25</v>
      </c>
      <c r="D180" s="56">
        <v>48</v>
      </c>
      <c r="E180" s="506">
        <f t="shared" si="7"/>
        <v>1.0836098437500001</v>
      </c>
      <c r="F180" s="51">
        <v>52.01327250000001</v>
      </c>
      <c r="G180" s="24"/>
      <c r="H180" s="28" t="s">
        <v>895</v>
      </c>
      <c r="I180" s="51">
        <v>4.252987265625</v>
      </c>
    </row>
    <row r="181" spans="1:9" ht="16.5" customHeight="1" thickBot="1">
      <c r="A181" s="30" t="s">
        <v>813</v>
      </c>
      <c r="B181" s="59" t="s">
        <v>508</v>
      </c>
      <c r="C181" s="313">
        <v>25</v>
      </c>
      <c r="D181" s="56">
        <v>48</v>
      </c>
      <c r="E181" s="506">
        <f t="shared" si="7"/>
        <v>1.0132598437500002</v>
      </c>
      <c r="F181" s="42">
        <v>48.63647250000001</v>
      </c>
      <c r="G181" s="24"/>
      <c r="H181" s="30" t="s">
        <v>896</v>
      </c>
      <c r="I181" s="51">
        <v>4.252987265625</v>
      </c>
    </row>
    <row r="182" spans="1:9" ht="16.5" customHeight="1" thickBot="1">
      <c r="A182" s="30" t="s">
        <v>249</v>
      </c>
      <c r="B182" s="59" t="s">
        <v>104</v>
      </c>
      <c r="C182" s="313">
        <v>25</v>
      </c>
      <c r="D182" s="56">
        <v>48</v>
      </c>
      <c r="E182" s="506">
        <f t="shared" si="7"/>
        <v>1.0836098437500001</v>
      </c>
      <c r="F182" s="52">
        <v>52.01327250000001</v>
      </c>
      <c r="G182" s="230"/>
      <c r="H182" s="30" t="s">
        <v>250</v>
      </c>
      <c r="I182" s="51">
        <v>4.252987265625</v>
      </c>
    </row>
    <row r="183" spans="1:9" ht="16.5" customHeight="1" thickBot="1">
      <c r="A183" s="31" t="s">
        <v>822</v>
      </c>
      <c r="B183" s="63" t="s">
        <v>122</v>
      </c>
      <c r="C183" s="324">
        <v>25</v>
      </c>
      <c r="D183" s="36">
        <v>48</v>
      </c>
      <c r="E183" s="506">
        <f t="shared" si="7"/>
        <v>1.0836098437500001</v>
      </c>
      <c r="F183" s="43">
        <v>52.01327250000001</v>
      </c>
      <c r="G183" s="25"/>
      <c r="H183" s="31" t="s">
        <v>897</v>
      </c>
      <c r="I183" s="51">
        <v>4.252987265625</v>
      </c>
    </row>
    <row r="184" spans="1:9" ht="10.5" customHeight="1" thickBot="1">
      <c r="A184" s="215"/>
      <c r="B184" s="221"/>
      <c r="C184" s="222"/>
      <c r="D184" s="223"/>
      <c r="E184" s="224"/>
      <c r="F184" s="216"/>
      <c r="G184" s="217"/>
      <c r="H184" s="215"/>
      <c r="I184" s="216"/>
    </row>
    <row r="185" spans="1:9" s="20" customFormat="1" ht="39" customHeight="1" thickBot="1">
      <c r="A185" s="555" t="s">
        <v>225</v>
      </c>
      <c r="B185" s="556"/>
      <c r="C185" s="556"/>
      <c r="D185" s="556"/>
      <c r="E185" s="556"/>
      <c r="F185" s="557"/>
      <c r="G185" s="332"/>
      <c r="H185" s="535" t="s">
        <v>496</v>
      </c>
      <c r="I185" s="536"/>
    </row>
    <row r="186" spans="1:9" s="193" customFormat="1" ht="14.25" customHeight="1" thickBot="1">
      <c r="A186" s="449" t="s">
        <v>800</v>
      </c>
      <c r="B186" s="450" t="s">
        <v>115</v>
      </c>
      <c r="C186" s="451">
        <v>25</v>
      </c>
      <c r="D186" s="452">
        <v>60</v>
      </c>
      <c r="E186" s="506">
        <f aca="true" t="shared" si="8" ref="E186:E195">F186/D186</f>
        <v>0.8356289956875002</v>
      </c>
      <c r="F186" s="453">
        <v>50.13773974125001</v>
      </c>
      <c r="G186" s="454"/>
      <c r="H186" s="449" t="s">
        <v>825</v>
      </c>
      <c r="I186" s="453">
        <v>4.15478530490625</v>
      </c>
    </row>
    <row r="187" spans="1:9" s="193" customFormat="1" ht="14.25" customHeight="1" thickBot="1">
      <c r="A187" s="455" t="s">
        <v>839</v>
      </c>
      <c r="B187" s="402" t="s">
        <v>852</v>
      </c>
      <c r="C187" s="456">
        <v>25</v>
      </c>
      <c r="D187" s="457">
        <v>60</v>
      </c>
      <c r="E187" s="506">
        <f t="shared" si="8"/>
        <v>0.8356289956875002</v>
      </c>
      <c r="F187" s="458">
        <v>50.13773974125001</v>
      </c>
      <c r="G187" s="454"/>
      <c r="H187" s="455" t="s">
        <v>840</v>
      </c>
      <c r="I187" s="458">
        <v>3.88202956115625</v>
      </c>
    </row>
    <row r="188" spans="1:9" s="193" customFormat="1" ht="23.25" customHeight="1" thickBot="1">
      <c r="A188" s="455" t="s">
        <v>801</v>
      </c>
      <c r="B188" s="402" t="s">
        <v>238</v>
      </c>
      <c r="C188" s="456">
        <v>25</v>
      </c>
      <c r="D188" s="457">
        <v>60</v>
      </c>
      <c r="E188" s="506">
        <f t="shared" si="8"/>
        <v>0.7830261022500001</v>
      </c>
      <c r="F188" s="458">
        <v>46.98156613500001</v>
      </c>
      <c r="G188" s="454"/>
      <c r="H188" s="455" t="s">
        <v>826</v>
      </c>
      <c r="I188" s="458">
        <v>3.88202956115625</v>
      </c>
    </row>
    <row r="189" spans="1:9" s="193" customFormat="1" ht="14.25" customHeight="1" thickBot="1">
      <c r="A189" s="455" t="s">
        <v>842</v>
      </c>
      <c r="B189" s="402" t="s">
        <v>853</v>
      </c>
      <c r="C189" s="456">
        <v>25</v>
      </c>
      <c r="D189" s="457">
        <v>60</v>
      </c>
      <c r="E189" s="506">
        <f t="shared" si="8"/>
        <v>0.7935466809375001</v>
      </c>
      <c r="F189" s="458">
        <v>47.61280085625001</v>
      </c>
      <c r="G189" s="454"/>
      <c r="H189" s="455" t="s">
        <v>843</v>
      </c>
      <c r="I189" s="458">
        <v>3.88202956115625</v>
      </c>
    </row>
    <row r="190" spans="1:9" s="193" customFormat="1" ht="14.25" customHeight="1" thickBot="1">
      <c r="A190" s="455" t="s">
        <v>802</v>
      </c>
      <c r="B190" s="402" t="s">
        <v>132</v>
      </c>
      <c r="C190" s="456">
        <v>25</v>
      </c>
      <c r="D190" s="457">
        <v>60</v>
      </c>
      <c r="E190" s="506">
        <f t="shared" si="8"/>
        <v>0.7199026301250001</v>
      </c>
      <c r="F190" s="458">
        <v>43.194157807500005</v>
      </c>
      <c r="G190" s="454"/>
      <c r="H190" s="455" t="s">
        <v>827</v>
      </c>
      <c r="I190" s="458">
        <v>3.7456516892812504</v>
      </c>
    </row>
    <row r="191" spans="1:9" s="193" customFormat="1" ht="14.25" customHeight="1" thickBot="1">
      <c r="A191" s="455" t="s">
        <v>803</v>
      </c>
      <c r="B191" s="402" t="s">
        <v>105</v>
      </c>
      <c r="C191" s="456">
        <v>25</v>
      </c>
      <c r="D191" s="457">
        <v>60</v>
      </c>
      <c r="E191" s="506">
        <f t="shared" si="8"/>
        <v>0.6620394473437501</v>
      </c>
      <c r="F191" s="458">
        <v>39.72236684062501</v>
      </c>
      <c r="G191" s="454"/>
      <c r="H191" s="455" t="s">
        <v>828</v>
      </c>
      <c r="I191" s="458">
        <v>3.7456516892812504</v>
      </c>
    </row>
    <row r="192" spans="1:9" s="193" customFormat="1" ht="24.75" customHeight="1" thickBot="1">
      <c r="A192" s="455" t="s">
        <v>804</v>
      </c>
      <c r="B192" s="402" t="s">
        <v>134</v>
      </c>
      <c r="C192" s="456">
        <v>25</v>
      </c>
      <c r="D192" s="457">
        <v>60</v>
      </c>
      <c r="E192" s="506">
        <f t="shared" si="8"/>
        <v>0.7935466809375001</v>
      </c>
      <c r="F192" s="458">
        <v>47.61280085625001</v>
      </c>
      <c r="G192" s="454"/>
      <c r="H192" s="455" t="s">
        <v>829</v>
      </c>
      <c r="I192" s="458">
        <v>3.88202956115625</v>
      </c>
    </row>
    <row r="193" spans="1:9" s="193" customFormat="1" ht="14.25" customHeight="1" thickBot="1">
      <c r="A193" s="455" t="s">
        <v>805</v>
      </c>
      <c r="B193" s="402" t="s">
        <v>837</v>
      </c>
      <c r="C193" s="456">
        <v>25</v>
      </c>
      <c r="D193" s="457">
        <v>60</v>
      </c>
      <c r="E193" s="506">
        <f t="shared" si="8"/>
        <v>0.7935466809375001</v>
      </c>
      <c r="F193" s="458">
        <v>47.61280085625001</v>
      </c>
      <c r="G193" s="454"/>
      <c r="H193" s="455" t="s">
        <v>830</v>
      </c>
      <c r="I193" s="458">
        <v>3.88202956115625</v>
      </c>
    </row>
    <row r="194" spans="1:9" s="193" customFormat="1" ht="14.25" customHeight="1" thickBot="1">
      <c r="A194" s="455" t="s">
        <v>806</v>
      </c>
      <c r="B194" s="402" t="s">
        <v>101</v>
      </c>
      <c r="C194" s="456">
        <v>25</v>
      </c>
      <c r="D194" s="457">
        <v>60</v>
      </c>
      <c r="E194" s="506">
        <f t="shared" si="8"/>
        <v>0.7146423407812502</v>
      </c>
      <c r="F194" s="458">
        <v>42.878540446875014</v>
      </c>
      <c r="G194" s="454"/>
      <c r="H194" s="455" t="s">
        <v>831</v>
      </c>
      <c r="I194" s="458">
        <v>4.15478530490625</v>
      </c>
    </row>
    <row r="195" spans="1:9" s="193" customFormat="1" ht="14.25" customHeight="1" thickBot="1">
      <c r="A195" s="459" t="s">
        <v>807</v>
      </c>
      <c r="B195" s="409" t="s">
        <v>124</v>
      </c>
      <c r="C195" s="460">
        <v>25</v>
      </c>
      <c r="D195" s="461">
        <v>60</v>
      </c>
      <c r="E195" s="506">
        <f t="shared" si="8"/>
        <v>0.7567246555312503</v>
      </c>
      <c r="F195" s="462">
        <v>45.40347933187502</v>
      </c>
      <c r="G195" s="463"/>
      <c r="H195" s="459" t="s">
        <v>832</v>
      </c>
      <c r="I195" s="462">
        <v>4.15478530490625</v>
      </c>
    </row>
    <row r="196" spans="1:9" s="20" customFormat="1" ht="11.25" customHeight="1" thickBot="1">
      <c r="A196" s="228"/>
      <c r="B196" s="229"/>
      <c r="C196" s="229"/>
      <c r="D196" s="229"/>
      <c r="E196" s="229"/>
      <c r="F196" s="229"/>
      <c r="G196" s="225"/>
      <c r="H196" s="229"/>
      <c r="I196" s="309"/>
    </row>
    <row r="197" spans="1:9" s="11" customFormat="1" ht="28.5" customHeight="1" thickBot="1">
      <c r="A197" s="580" t="s">
        <v>564</v>
      </c>
      <c r="B197" s="581"/>
      <c r="C197" s="581"/>
      <c r="D197" s="581"/>
      <c r="E197" s="581"/>
      <c r="F197" s="581"/>
      <c r="G197" s="581"/>
      <c r="H197" s="581"/>
      <c r="I197" s="582"/>
    </row>
    <row r="198" spans="1:9" s="11" customFormat="1" ht="35.25" customHeight="1" thickBot="1">
      <c r="A198" s="555" t="s">
        <v>420</v>
      </c>
      <c r="B198" s="556"/>
      <c r="C198" s="556"/>
      <c r="D198" s="556"/>
      <c r="E198" s="556"/>
      <c r="F198" s="557"/>
      <c r="G198" s="21"/>
      <c r="H198" s="558" t="s">
        <v>500</v>
      </c>
      <c r="I198" s="559"/>
    </row>
    <row r="199" spans="1:9" s="19" customFormat="1" ht="16.5" customHeight="1" thickBot="1">
      <c r="A199" s="72" t="s">
        <v>408</v>
      </c>
      <c r="B199" s="60" t="s">
        <v>530</v>
      </c>
      <c r="C199" s="131">
        <v>24</v>
      </c>
      <c r="D199" s="130">
        <v>64</v>
      </c>
      <c r="E199" s="506">
        <f aca="true" t="shared" si="9" ref="E199:E204">F199/D199</f>
        <v>0.80726625</v>
      </c>
      <c r="F199" s="73">
        <v>51.66504</v>
      </c>
      <c r="G199" s="70"/>
      <c r="H199" s="72" t="s">
        <v>414</v>
      </c>
      <c r="I199" s="73">
        <v>3.8101120312500005</v>
      </c>
    </row>
    <row r="200" spans="1:9" s="19" customFormat="1" ht="16.5" customHeight="1" thickBot="1">
      <c r="A200" s="29" t="s">
        <v>409</v>
      </c>
      <c r="B200" s="57" t="s">
        <v>531</v>
      </c>
      <c r="C200" s="317">
        <v>24</v>
      </c>
      <c r="D200" s="132">
        <v>64</v>
      </c>
      <c r="E200" s="506">
        <f t="shared" si="9"/>
        <v>0.80726625</v>
      </c>
      <c r="F200" s="39">
        <v>51.66504</v>
      </c>
      <c r="G200" s="70"/>
      <c r="H200" s="29" t="s">
        <v>415</v>
      </c>
      <c r="I200" s="39">
        <v>3.8101120312500005</v>
      </c>
    </row>
    <row r="201" spans="1:9" s="19" customFormat="1" ht="16.5" customHeight="1" thickBot="1">
      <c r="A201" s="29" t="s">
        <v>410</v>
      </c>
      <c r="B201" s="57" t="s">
        <v>532</v>
      </c>
      <c r="C201" s="317">
        <v>24</v>
      </c>
      <c r="D201" s="132">
        <v>64</v>
      </c>
      <c r="E201" s="506">
        <f t="shared" si="9"/>
        <v>0.80726625</v>
      </c>
      <c r="F201" s="39">
        <v>51.66504</v>
      </c>
      <c r="G201" s="70"/>
      <c r="H201" s="29" t="s">
        <v>416</v>
      </c>
      <c r="I201" s="39">
        <v>3.8101120312500005</v>
      </c>
    </row>
    <row r="202" spans="1:9" s="15" customFormat="1" ht="16.5" customHeight="1" thickBot="1">
      <c r="A202" s="29" t="s">
        <v>411</v>
      </c>
      <c r="B202" s="57" t="s">
        <v>533</v>
      </c>
      <c r="C202" s="317">
        <v>24</v>
      </c>
      <c r="D202" s="132">
        <v>64</v>
      </c>
      <c r="E202" s="506">
        <f t="shared" si="9"/>
        <v>0.80726625</v>
      </c>
      <c r="F202" s="39">
        <v>51.66504</v>
      </c>
      <c r="G202" s="70"/>
      <c r="H202" s="29" t="s">
        <v>417</v>
      </c>
      <c r="I202" s="39">
        <v>3.8101120312500005</v>
      </c>
    </row>
    <row r="203" spans="1:9" s="15" customFormat="1" ht="16.5" customHeight="1" thickBot="1">
      <c r="A203" s="29" t="s">
        <v>412</v>
      </c>
      <c r="B203" s="57" t="s">
        <v>509</v>
      </c>
      <c r="C203" s="317">
        <v>24</v>
      </c>
      <c r="D203" s="132">
        <v>64</v>
      </c>
      <c r="E203" s="506">
        <f t="shared" si="9"/>
        <v>0.80726625</v>
      </c>
      <c r="F203" s="39">
        <v>51.66504</v>
      </c>
      <c r="G203" s="70"/>
      <c r="H203" s="29" t="s">
        <v>418</v>
      </c>
      <c r="I203" s="39">
        <v>3.8101120312500005</v>
      </c>
    </row>
    <row r="204" spans="1:9" s="19" customFormat="1" ht="16.5" customHeight="1" thickBot="1">
      <c r="A204" s="74" t="s">
        <v>413</v>
      </c>
      <c r="B204" s="63" t="s">
        <v>534</v>
      </c>
      <c r="C204" s="247">
        <v>24</v>
      </c>
      <c r="D204" s="133">
        <v>64</v>
      </c>
      <c r="E204" s="506">
        <f t="shared" si="9"/>
        <v>0.80726625</v>
      </c>
      <c r="F204" s="40">
        <v>51.66504</v>
      </c>
      <c r="G204" s="71"/>
      <c r="H204" s="74" t="s">
        <v>419</v>
      </c>
      <c r="I204" s="40">
        <v>3.8101120312500005</v>
      </c>
    </row>
    <row r="205" spans="1:9" s="20" customFormat="1" ht="3.75" customHeight="1" thickBot="1">
      <c r="A205" s="628"/>
      <c r="B205" s="629"/>
      <c r="C205" s="629"/>
      <c r="D205" s="629"/>
      <c r="E205" s="629"/>
      <c r="F205" s="629"/>
      <c r="G205" s="629"/>
      <c r="H205" s="629"/>
      <c r="I205" s="630"/>
    </row>
    <row r="206" spans="1:9" s="17" customFormat="1" ht="31.5" customHeight="1" thickBot="1">
      <c r="A206" s="564" t="s">
        <v>933</v>
      </c>
      <c r="B206" s="565"/>
      <c r="C206" s="565"/>
      <c r="D206" s="565"/>
      <c r="E206" s="565"/>
      <c r="F206" s="565"/>
      <c r="G206" s="565"/>
      <c r="H206" s="565"/>
      <c r="I206" s="566"/>
    </row>
    <row r="207" spans="1:9" s="20" customFormat="1" ht="34.5" customHeight="1" thickBot="1">
      <c r="A207" s="555" t="s">
        <v>485</v>
      </c>
      <c r="B207" s="556"/>
      <c r="C207" s="556"/>
      <c r="D207" s="556"/>
      <c r="E207" s="556"/>
      <c r="F207" s="557"/>
      <c r="G207" s="187"/>
      <c r="H207" s="558" t="s">
        <v>501</v>
      </c>
      <c r="I207" s="559"/>
    </row>
    <row r="208" spans="1:9" s="12" customFormat="1" ht="15" customHeight="1" thickBot="1">
      <c r="A208" s="102" t="s">
        <v>701</v>
      </c>
      <c r="B208" s="157" t="s">
        <v>713</v>
      </c>
      <c r="C208" s="315">
        <v>29</v>
      </c>
      <c r="D208" s="150">
        <v>64</v>
      </c>
      <c r="E208" s="506">
        <f aca="true" t="shared" si="10" ref="E208:E232">F208/D208</f>
        <v>0.8146859765625</v>
      </c>
      <c r="F208" s="51">
        <v>52.1399025</v>
      </c>
      <c r="G208" s="3"/>
      <c r="H208" s="104" t="s">
        <v>702</v>
      </c>
      <c r="I208" s="464">
        <v>3.50466662109375</v>
      </c>
    </row>
    <row r="209" spans="1:9" s="12" customFormat="1" ht="15" customHeight="1" thickBot="1">
      <c r="A209" s="102" t="s">
        <v>447</v>
      </c>
      <c r="B209" s="121" t="s">
        <v>506</v>
      </c>
      <c r="C209" s="315">
        <v>29</v>
      </c>
      <c r="D209" s="149">
        <v>64</v>
      </c>
      <c r="E209" s="506">
        <f t="shared" si="10"/>
        <v>0.8146859765625</v>
      </c>
      <c r="F209" s="51">
        <v>52.1399025</v>
      </c>
      <c r="G209" s="3"/>
      <c r="H209" s="104" t="s">
        <v>466</v>
      </c>
      <c r="I209" s="464">
        <v>3.50466662109375</v>
      </c>
    </row>
    <row r="210" spans="1:9" s="12" customFormat="1" ht="15" customHeight="1" thickBot="1">
      <c r="A210" s="64" t="s">
        <v>448</v>
      </c>
      <c r="B210" s="65" t="s">
        <v>507</v>
      </c>
      <c r="C210" s="312">
        <v>29</v>
      </c>
      <c r="D210" s="144">
        <v>64</v>
      </c>
      <c r="E210" s="506">
        <f t="shared" si="10"/>
        <v>0.8146859765625</v>
      </c>
      <c r="F210" s="42">
        <v>52.1399025</v>
      </c>
      <c r="G210" s="3"/>
      <c r="H210" s="77" t="s">
        <v>467</v>
      </c>
      <c r="I210" s="464">
        <v>3.50466662109375</v>
      </c>
    </row>
    <row r="211" spans="1:9" s="12" customFormat="1" ht="15" customHeight="1" thickBot="1">
      <c r="A211" s="64" t="s">
        <v>703</v>
      </c>
      <c r="B211" s="65" t="s">
        <v>714</v>
      </c>
      <c r="C211" s="312">
        <v>29</v>
      </c>
      <c r="D211" s="144">
        <v>64</v>
      </c>
      <c r="E211" s="506">
        <f t="shared" si="10"/>
        <v>0.8146859765625</v>
      </c>
      <c r="F211" s="42">
        <v>52.1399025</v>
      </c>
      <c r="G211" s="3"/>
      <c r="H211" s="77" t="s">
        <v>704</v>
      </c>
      <c r="I211" s="464">
        <v>3.50466662109375</v>
      </c>
    </row>
    <row r="212" spans="1:9" s="12" customFormat="1" ht="15" customHeight="1" thickBot="1">
      <c r="A212" s="64" t="s">
        <v>657</v>
      </c>
      <c r="B212" s="65" t="s">
        <v>715</v>
      </c>
      <c r="C212" s="312">
        <v>29</v>
      </c>
      <c r="D212" s="144">
        <v>64</v>
      </c>
      <c r="E212" s="506">
        <f t="shared" si="10"/>
        <v>0.8146859765625</v>
      </c>
      <c r="F212" s="42">
        <v>52.1399025</v>
      </c>
      <c r="G212" s="3"/>
      <c r="H212" s="77" t="s">
        <v>658</v>
      </c>
      <c r="I212" s="464">
        <v>3.50466662109375</v>
      </c>
    </row>
    <row r="213" spans="1:9" s="12" customFormat="1" ht="15" customHeight="1" thickBot="1">
      <c r="A213" s="64" t="s">
        <v>655</v>
      </c>
      <c r="B213" s="65" t="s">
        <v>716</v>
      </c>
      <c r="C213" s="312">
        <v>29</v>
      </c>
      <c r="D213" s="144">
        <v>64</v>
      </c>
      <c r="E213" s="506">
        <f t="shared" si="10"/>
        <v>0.8146859765625</v>
      </c>
      <c r="F213" s="42">
        <v>52.1399025</v>
      </c>
      <c r="G213" s="3"/>
      <c r="H213" s="77" t="s">
        <v>656</v>
      </c>
      <c r="I213" s="464">
        <v>3.50466662109375</v>
      </c>
    </row>
    <row r="214" spans="1:9" s="12" customFormat="1" ht="15" customHeight="1" thickBot="1">
      <c r="A214" s="64" t="s">
        <v>659</v>
      </c>
      <c r="B214" s="65" t="s">
        <v>717</v>
      </c>
      <c r="C214" s="312">
        <v>29</v>
      </c>
      <c r="D214" s="144">
        <v>64</v>
      </c>
      <c r="E214" s="506">
        <f t="shared" si="10"/>
        <v>0.8146859765625</v>
      </c>
      <c r="F214" s="42">
        <v>52.1399025</v>
      </c>
      <c r="G214" s="3"/>
      <c r="H214" s="77" t="s">
        <v>660</v>
      </c>
      <c r="I214" s="464">
        <v>3.50466662109375</v>
      </c>
    </row>
    <row r="215" spans="1:9" s="89" customFormat="1" ht="15" customHeight="1" thickBot="1">
      <c r="A215" s="64" t="s">
        <v>449</v>
      </c>
      <c r="B215" s="65" t="s">
        <v>510</v>
      </c>
      <c r="C215" s="312">
        <v>29</v>
      </c>
      <c r="D215" s="144">
        <v>64</v>
      </c>
      <c r="E215" s="506">
        <f t="shared" si="10"/>
        <v>0.8146859765625</v>
      </c>
      <c r="F215" s="42">
        <v>52.1399025</v>
      </c>
      <c r="G215" s="3"/>
      <c r="H215" s="77" t="s">
        <v>468</v>
      </c>
      <c r="I215" s="464">
        <v>3.50466662109375</v>
      </c>
    </row>
    <row r="216" spans="1:9" s="89" customFormat="1" ht="15" customHeight="1" thickBot="1">
      <c r="A216" s="64" t="s">
        <v>653</v>
      </c>
      <c r="B216" s="65" t="s">
        <v>718</v>
      </c>
      <c r="C216" s="312">
        <v>29</v>
      </c>
      <c r="D216" s="144">
        <v>64</v>
      </c>
      <c r="E216" s="506">
        <f t="shared" si="10"/>
        <v>0.8146859765625</v>
      </c>
      <c r="F216" s="42">
        <v>52.1399025</v>
      </c>
      <c r="G216" s="3"/>
      <c r="H216" s="77" t="s">
        <v>654</v>
      </c>
      <c r="I216" s="464">
        <v>3.50466662109375</v>
      </c>
    </row>
    <row r="217" spans="1:9" s="12" customFormat="1" ht="15" customHeight="1" thickBot="1">
      <c r="A217" s="64" t="s">
        <v>450</v>
      </c>
      <c r="B217" s="66" t="s">
        <v>511</v>
      </c>
      <c r="C217" s="312">
        <v>29</v>
      </c>
      <c r="D217" s="144">
        <v>64</v>
      </c>
      <c r="E217" s="506">
        <f t="shared" si="10"/>
        <v>0.8146859765625</v>
      </c>
      <c r="F217" s="42">
        <v>52.1399025</v>
      </c>
      <c r="G217" s="3"/>
      <c r="H217" s="77" t="s">
        <v>469</v>
      </c>
      <c r="I217" s="464">
        <v>3.50466662109375</v>
      </c>
    </row>
    <row r="218" spans="1:9" s="20" customFormat="1" ht="15" customHeight="1" thickBot="1">
      <c r="A218" s="64" t="s">
        <v>451</v>
      </c>
      <c r="B218" s="66" t="s">
        <v>160</v>
      </c>
      <c r="C218" s="312">
        <v>29</v>
      </c>
      <c r="D218" s="144">
        <v>64</v>
      </c>
      <c r="E218" s="506">
        <f t="shared" si="10"/>
        <v>0.8146859765625</v>
      </c>
      <c r="F218" s="42">
        <v>52.1399025</v>
      </c>
      <c r="G218" s="3"/>
      <c r="H218" s="104" t="s">
        <v>470</v>
      </c>
      <c r="I218" s="464">
        <v>3.50466662109375</v>
      </c>
    </row>
    <row r="219" spans="1:9" s="20" customFormat="1" ht="15" customHeight="1" thickBot="1">
      <c r="A219" s="64" t="s">
        <v>452</v>
      </c>
      <c r="B219" s="65" t="s">
        <v>161</v>
      </c>
      <c r="C219" s="312">
        <v>29</v>
      </c>
      <c r="D219" s="144">
        <v>64</v>
      </c>
      <c r="E219" s="506">
        <f t="shared" si="10"/>
        <v>0.8146859765625</v>
      </c>
      <c r="F219" s="42">
        <v>52.1399025</v>
      </c>
      <c r="G219" s="3"/>
      <c r="H219" s="77" t="s">
        <v>471</v>
      </c>
      <c r="I219" s="464">
        <v>3.50466662109375</v>
      </c>
    </row>
    <row r="220" spans="1:9" s="20" customFormat="1" ht="15" customHeight="1" thickBot="1">
      <c r="A220" s="64" t="s">
        <v>453</v>
      </c>
      <c r="B220" s="65" t="s">
        <v>162</v>
      </c>
      <c r="C220" s="312">
        <v>29</v>
      </c>
      <c r="D220" s="144">
        <v>64</v>
      </c>
      <c r="E220" s="506">
        <f t="shared" si="10"/>
        <v>0.8146859765625</v>
      </c>
      <c r="F220" s="42">
        <v>52.1399025</v>
      </c>
      <c r="G220" s="3"/>
      <c r="H220" s="77" t="s">
        <v>472</v>
      </c>
      <c r="I220" s="464">
        <v>3.50466662109375</v>
      </c>
    </row>
    <row r="221" spans="1:9" s="20" customFormat="1" ht="15" customHeight="1" thickBot="1">
      <c r="A221" s="64" t="s">
        <v>454</v>
      </c>
      <c r="B221" s="65" t="s">
        <v>163</v>
      </c>
      <c r="C221" s="312">
        <v>29</v>
      </c>
      <c r="D221" s="144">
        <v>64</v>
      </c>
      <c r="E221" s="506">
        <f t="shared" si="10"/>
        <v>0.8146859765625</v>
      </c>
      <c r="F221" s="42">
        <v>52.1399025</v>
      </c>
      <c r="G221" s="3"/>
      <c r="H221" s="77" t="s">
        <v>473</v>
      </c>
      <c r="I221" s="464">
        <v>3.50466662109375</v>
      </c>
    </row>
    <row r="222" spans="1:9" s="20" customFormat="1" ht="15" customHeight="1" thickBot="1">
      <c r="A222" s="64" t="s">
        <v>455</v>
      </c>
      <c r="B222" s="65" t="s">
        <v>164</v>
      </c>
      <c r="C222" s="312">
        <v>29</v>
      </c>
      <c r="D222" s="144">
        <v>64</v>
      </c>
      <c r="E222" s="506">
        <f t="shared" si="10"/>
        <v>0.8146859765625</v>
      </c>
      <c r="F222" s="42">
        <v>52.1399025</v>
      </c>
      <c r="G222" s="3"/>
      <c r="H222" s="77" t="s">
        <v>474</v>
      </c>
      <c r="I222" s="464">
        <v>3.50466662109375</v>
      </c>
    </row>
    <row r="223" spans="1:9" s="17" customFormat="1" ht="15" customHeight="1" thickBot="1">
      <c r="A223" s="64" t="s">
        <v>456</v>
      </c>
      <c r="B223" s="65" t="s">
        <v>165</v>
      </c>
      <c r="C223" s="312">
        <v>29</v>
      </c>
      <c r="D223" s="144">
        <v>64</v>
      </c>
      <c r="E223" s="506">
        <f t="shared" si="10"/>
        <v>0.8146859765625</v>
      </c>
      <c r="F223" s="42">
        <v>52.1399025</v>
      </c>
      <c r="G223" s="3"/>
      <c r="H223" s="77" t="s">
        <v>475</v>
      </c>
      <c r="I223" s="464">
        <v>3.50466662109375</v>
      </c>
    </row>
    <row r="224" spans="1:9" s="20" customFormat="1" ht="15" customHeight="1" thickBot="1">
      <c r="A224" s="64" t="s">
        <v>457</v>
      </c>
      <c r="B224" s="65" t="s">
        <v>166</v>
      </c>
      <c r="C224" s="312">
        <v>29</v>
      </c>
      <c r="D224" s="144">
        <v>64</v>
      </c>
      <c r="E224" s="506">
        <f t="shared" si="10"/>
        <v>0.8146859765625</v>
      </c>
      <c r="F224" s="42">
        <v>52.1399025</v>
      </c>
      <c r="G224" s="3"/>
      <c r="H224" s="77" t="s">
        <v>476</v>
      </c>
      <c r="I224" s="464">
        <v>3.50466662109375</v>
      </c>
    </row>
    <row r="225" spans="1:9" s="20" customFormat="1" ht="15" customHeight="1" thickBot="1">
      <c r="A225" s="64" t="s">
        <v>458</v>
      </c>
      <c r="B225" s="65" t="s">
        <v>219</v>
      </c>
      <c r="C225" s="312">
        <v>29</v>
      </c>
      <c r="D225" s="144">
        <v>64</v>
      </c>
      <c r="E225" s="506">
        <f t="shared" si="10"/>
        <v>0.8146859765625</v>
      </c>
      <c r="F225" s="42">
        <v>52.1399025</v>
      </c>
      <c r="G225" s="3"/>
      <c r="H225" s="77" t="s">
        <v>477</v>
      </c>
      <c r="I225" s="464">
        <v>3.50466662109375</v>
      </c>
    </row>
    <row r="226" spans="1:9" s="20" customFormat="1" ht="15" customHeight="1" thickBot="1">
      <c r="A226" s="64" t="s">
        <v>459</v>
      </c>
      <c r="B226" s="65" t="s">
        <v>220</v>
      </c>
      <c r="C226" s="312">
        <v>29</v>
      </c>
      <c r="D226" s="144">
        <v>64</v>
      </c>
      <c r="E226" s="506">
        <f t="shared" si="10"/>
        <v>0.8146859765625</v>
      </c>
      <c r="F226" s="42">
        <v>52.1399025</v>
      </c>
      <c r="G226" s="3"/>
      <c r="H226" s="77" t="s">
        <v>478</v>
      </c>
      <c r="I226" s="464">
        <v>3.50466662109375</v>
      </c>
    </row>
    <row r="227" spans="1:9" s="20" customFormat="1" ht="15" customHeight="1" thickBot="1">
      <c r="A227" s="64" t="s">
        <v>460</v>
      </c>
      <c r="B227" s="65" t="s">
        <v>221</v>
      </c>
      <c r="C227" s="312">
        <v>29</v>
      </c>
      <c r="D227" s="144">
        <v>64</v>
      </c>
      <c r="E227" s="506">
        <f t="shared" si="10"/>
        <v>0.8146859765625</v>
      </c>
      <c r="F227" s="42">
        <v>52.1399025</v>
      </c>
      <c r="G227" s="3"/>
      <c r="H227" s="77" t="s">
        <v>479</v>
      </c>
      <c r="I227" s="464">
        <v>3.50466662109375</v>
      </c>
    </row>
    <row r="228" spans="1:9" s="20" customFormat="1" ht="15" customHeight="1" thickBot="1">
      <c r="A228" s="64" t="s">
        <v>461</v>
      </c>
      <c r="B228" s="65" t="s">
        <v>222</v>
      </c>
      <c r="C228" s="312">
        <v>29</v>
      </c>
      <c r="D228" s="144">
        <v>64</v>
      </c>
      <c r="E228" s="506">
        <f t="shared" si="10"/>
        <v>0.8146859765625</v>
      </c>
      <c r="F228" s="42">
        <v>52.1399025</v>
      </c>
      <c r="G228" s="3"/>
      <c r="H228" s="77" t="s">
        <v>480</v>
      </c>
      <c r="I228" s="464">
        <v>3.50466662109375</v>
      </c>
    </row>
    <row r="229" spans="1:9" s="17" customFormat="1" ht="15" customHeight="1" thickBot="1">
      <c r="A229" s="64" t="s">
        <v>462</v>
      </c>
      <c r="B229" s="65" t="s">
        <v>512</v>
      </c>
      <c r="C229" s="312">
        <v>29</v>
      </c>
      <c r="D229" s="144">
        <v>64</v>
      </c>
      <c r="E229" s="506">
        <f t="shared" si="10"/>
        <v>0.8146859765625</v>
      </c>
      <c r="F229" s="42">
        <v>52.1399025</v>
      </c>
      <c r="G229" s="3"/>
      <c r="H229" s="77" t="s">
        <v>481</v>
      </c>
      <c r="I229" s="464">
        <v>3.50466662109375</v>
      </c>
    </row>
    <row r="230" spans="1:9" s="20" customFormat="1" ht="15" customHeight="1" thickBot="1">
      <c r="A230" s="64" t="s">
        <v>463</v>
      </c>
      <c r="B230" s="123" t="s">
        <v>513</v>
      </c>
      <c r="C230" s="312">
        <v>29</v>
      </c>
      <c r="D230" s="144">
        <v>64</v>
      </c>
      <c r="E230" s="506">
        <f t="shared" si="10"/>
        <v>0.8146859765625</v>
      </c>
      <c r="F230" s="42">
        <v>52.1399025</v>
      </c>
      <c r="G230" s="3"/>
      <c r="H230" s="77" t="s">
        <v>482</v>
      </c>
      <c r="I230" s="464">
        <v>3.50466662109375</v>
      </c>
    </row>
    <row r="231" spans="1:9" s="20" customFormat="1" ht="15" customHeight="1" thickBot="1">
      <c r="A231" s="64" t="s">
        <v>464</v>
      </c>
      <c r="B231" s="76" t="s">
        <v>223</v>
      </c>
      <c r="C231" s="312">
        <v>29</v>
      </c>
      <c r="D231" s="144">
        <v>64</v>
      </c>
      <c r="E231" s="506">
        <f t="shared" si="10"/>
        <v>0.8146859765625</v>
      </c>
      <c r="F231" s="42">
        <v>52.1399025</v>
      </c>
      <c r="G231" s="3"/>
      <c r="H231" s="77" t="s">
        <v>483</v>
      </c>
      <c r="I231" s="464">
        <v>3.50466662109375</v>
      </c>
    </row>
    <row r="232" spans="1:9" s="20" customFormat="1" ht="15" customHeight="1" thickBot="1">
      <c r="A232" s="188" t="s">
        <v>465</v>
      </c>
      <c r="B232" s="189" t="s">
        <v>514</v>
      </c>
      <c r="C232" s="324">
        <v>29</v>
      </c>
      <c r="D232" s="190">
        <v>64</v>
      </c>
      <c r="E232" s="506">
        <f t="shared" si="10"/>
        <v>0.8146859765625</v>
      </c>
      <c r="F232" s="191">
        <v>52.1399025</v>
      </c>
      <c r="G232" s="106"/>
      <c r="H232" s="192" t="s">
        <v>484</v>
      </c>
      <c r="I232" s="464">
        <v>3.50466662109375</v>
      </c>
    </row>
    <row r="233" spans="1:9" s="47" customFormat="1" ht="37.5" customHeight="1" thickBot="1">
      <c r="A233" s="555" t="s">
        <v>225</v>
      </c>
      <c r="B233" s="556"/>
      <c r="C233" s="556"/>
      <c r="D233" s="556"/>
      <c r="E233" s="556"/>
      <c r="F233" s="557"/>
      <c r="G233" s="80"/>
      <c r="H233" s="535" t="s">
        <v>496</v>
      </c>
      <c r="I233" s="536"/>
    </row>
    <row r="234" spans="1:9" ht="16.5" customHeight="1" thickBot="1">
      <c r="A234" s="64" t="s">
        <v>705</v>
      </c>
      <c r="B234" s="220" t="s">
        <v>713</v>
      </c>
      <c r="C234" s="312">
        <v>25</v>
      </c>
      <c r="D234" s="35">
        <v>60</v>
      </c>
      <c r="E234" s="506">
        <f aca="true" t="shared" si="11" ref="E234:E258">F234/D234</f>
        <v>0.8398031250000001</v>
      </c>
      <c r="F234" s="42">
        <v>50.38818750000001</v>
      </c>
      <c r="G234" s="3"/>
      <c r="H234" s="104" t="s">
        <v>706</v>
      </c>
      <c r="I234" s="93">
        <v>4.0270978125</v>
      </c>
    </row>
    <row r="235" spans="1:9" s="12" customFormat="1" ht="15" customHeight="1" thickBot="1">
      <c r="A235" s="64" t="s">
        <v>353</v>
      </c>
      <c r="B235" s="220" t="s">
        <v>506</v>
      </c>
      <c r="C235" s="312">
        <v>25</v>
      </c>
      <c r="D235" s="35">
        <v>60</v>
      </c>
      <c r="E235" s="506">
        <f t="shared" si="11"/>
        <v>0.8398031250000001</v>
      </c>
      <c r="F235" s="42">
        <v>50.38818750000001</v>
      </c>
      <c r="G235" s="3"/>
      <c r="H235" s="77" t="s">
        <v>367</v>
      </c>
      <c r="I235" s="46">
        <v>4.0270978125</v>
      </c>
    </row>
    <row r="236" spans="1:9" s="12" customFormat="1" ht="15" customHeight="1" thickBot="1">
      <c r="A236" s="64" t="s">
        <v>354</v>
      </c>
      <c r="B236" s="220" t="s">
        <v>507</v>
      </c>
      <c r="C236" s="312">
        <v>25</v>
      </c>
      <c r="D236" s="35">
        <v>60</v>
      </c>
      <c r="E236" s="506">
        <f t="shared" si="11"/>
        <v>0.8398031250000001</v>
      </c>
      <c r="F236" s="42">
        <v>50.38818750000001</v>
      </c>
      <c r="G236" s="3"/>
      <c r="H236" s="77" t="s">
        <v>368</v>
      </c>
      <c r="I236" s="46">
        <v>4.0270978125</v>
      </c>
    </row>
    <row r="237" spans="1:9" s="12" customFormat="1" ht="15" customHeight="1" thickBot="1">
      <c r="A237" s="64" t="s">
        <v>707</v>
      </c>
      <c r="B237" s="220" t="s">
        <v>714</v>
      </c>
      <c r="C237" s="312">
        <v>25</v>
      </c>
      <c r="D237" s="35">
        <v>60</v>
      </c>
      <c r="E237" s="506">
        <f t="shared" si="11"/>
        <v>0.892565625</v>
      </c>
      <c r="F237" s="46">
        <v>53.5539375</v>
      </c>
      <c r="G237" s="3"/>
      <c r="H237" s="77" t="s">
        <v>708</v>
      </c>
      <c r="I237" s="46">
        <v>4.0270978125</v>
      </c>
    </row>
    <row r="238" spans="1:9" s="12" customFormat="1" ht="15" customHeight="1" thickBot="1">
      <c r="A238" s="64" t="s">
        <v>693</v>
      </c>
      <c r="B238" s="220" t="s">
        <v>715</v>
      </c>
      <c r="C238" s="312">
        <v>25</v>
      </c>
      <c r="D238" s="35">
        <v>60</v>
      </c>
      <c r="E238" s="506">
        <f t="shared" si="11"/>
        <v>0.892565625</v>
      </c>
      <c r="F238" s="46">
        <v>53.5539375</v>
      </c>
      <c r="G238" s="3"/>
      <c r="H238" s="77" t="s">
        <v>694</v>
      </c>
      <c r="I238" s="46">
        <v>4.0270978125</v>
      </c>
    </row>
    <row r="239" spans="1:9" s="12" customFormat="1" ht="15" customHeight="1" thickBot="1">
      <c r="A239" s="64" t="s">
        <v>695</v>
      </c>
      <c r="B239" s="220" t="s">
        <v>716</v>
      </c>
      <c r="C239" s="312">
        <v>25</v>
      </c>
      <c r="D239" s="35">
        <v>60</v>
      </c>
      <c r="E239" s="506">
        <f t="shared" si="11"/>
        <v>0.892565625</v>
      </c>
      <c r="F239" s="46">
        <v>53.5539375</v>
      </c>
      <c r="G239" s="3"/>
      <c r="H239" s="77" t="s">
        <v>696</v>
      </c>
      <c r="I239" s="46">
        <v>4.0270978125</v>
      </c>
    </row>
    <row r="240" spans="1:9" s="12" customFormat="1" ht="15" customHeight="1" thickBot="1">
      <c r="A240" s="64" t="s">
        <v>697</v>
      </c>
      <c r="B240" s="220" t="s">
        <v>717</v>
      </c>
      <c r="C240" s="312">
        <v>25</v>
      </c>
      <c r="D240" s="35">
        <v>60</v>
      </c>
      <c r="E240" s="506">
        <f t="shared" si="11"/>
        <v>0.892565625</v>
      </c>
      <c r="F240" s="46">
        <v>53.5539375</v>
      </c>
      <c r="G240" s="3"/>
      <c r="H240" s="77" t="s">
        <v>698</v>
      </c>
      <c r="I240" s="46">
        <v>4.0270978125</v>
      </c>
    </row>
    <row r="241" spans="1:9" ht="16.5" customHeight="1" thickBot="1">
      <c r="A241" s="64" t="s">
        <v>382</v>
      </c>
      <c r="B241" s="220" t="s">
        <v>510</v>
      </c>
      <c r="C241" s="312">
        <v>25</v>
      </c>
      <c r="D241" s="35">
        <v>60</v>
      </c>
      <c r="E241" s="506">
        <f t="shared" si="11"/>
        <v>0.892565625</v>
      </c>
      <c r="F241" s="46">
        <v>53.5539375</v>
      </c>
      <c r="G241" s="3"/>
      <c r="H241" s="77" t="s">
        <v>383</v>
      </c>
      <c r="I241" s="46">
        <v>4.0270978125</v>
      </c>
    </row>
    <row r="242" spans="1:9" s="89" customFormat="1" ht="15" customHeight="1" thickBot="1">
      <c r="A242" s="64" t="s">
        <v>699</v>
      </c>
      <c r="B242" s="220" t="s">
        <v>718</v>
      </c>
      <c r="C242" s="312">
        <v>25</v>
      </c>
      <c r="D242" s="144">
        <v>60</v>
      </c>
      <c r="E242" s="506">
        <f t="shared" si="11"/>
        <v>0.892565625</v>
      </c>
      <c r="F242" s="46">
        <v>53.5539375</v>
      </c>
      <c r="G242" s="3"/>
      <c r="H242" s="77" t="s">
        <v>700</v>
      </c>
      <c r="I242" s="46">
        <v>4.0270978125</v>
      </c>
    </row>
    <row r="243" spans="1:9" ht="16.5" customHeight="1" thickBot="1">
      <c r="A243" s="64" t="s">
        <v>355</v>
      </c>
      <c r="B243" s="219" t="s">
        <v>511</v>
      </c>
      <c r="C243" s="143">
        <v>25</v>
      </c>
      <c r="D243" s="35">
        <v>60</v>
      </c>
      <c r="E243" s="506">
        <f t="shared" si="11"/>
        <v>0.892565625</v>
      </c>
      <c r="F243" s="46">
        <v>53.5539375</v>
      </c>
      <c r="G243" s="3"/>
      <c r="H243" s="77" t="s">
        <v>369</v>
      </c>
      <c r="I243" s="46">
        <v>4.0270978125</v>
      </c>
    </row>
    <row r="244" spans="1:9" ht="16.5" customHeight="1" thickBot="1">
      <c r="A244" s="64" t="s">
        <v>356</v>
      </c>
      <c r="B244" s="219" t="s">
        <v>160</v>
      </c>
      <c r="C244" s="143">
        <v>25</v>
      </c>
      <c r="D244" s="35">
        <v>60</v>
      </c>
      <c r="E244" s="506">
        <f t="shared" si="11"/>
        <v>0.8398031250000001</v>
      </c>
      <c r="F244" s="46">
        <v>50.38818750000001</v>
      </c>
      <c r="G244" s="3"/>
      <c r="H244" s="77" t="s">
        <v>370</v>
      </c>
      <c r="I244" s="46">
        <v>4.0270978125</v>
      </c>
    </row>
    <row r="245" spans="1:9" ht="16.5" customHeight="1" thickBot="1">
      <c r="A245" s="64" t="s">
        <v>357</v>
      </c>
      <c r="B245" s="65" t="s">
        <v>161</v>
      </c>
      <c r="C245" s="312">
        <v>25</v>
      </c>
      <c r="D245" s="35">
        <v>60</v>
      </c>
      <c r="E245" s="506">
        <f t="shared" si="11"/>
        <v>0.8398031250000001</v>
      </c>
      <c r="F245" s="46">
        <v>50.38818750000001</v>
      </c>
      <c r="G245" s="5"/>
      <c r="H245" s="77" t="s">
        <v>371</v>
      </c>
      <c r="I245" s="46">
        <v>4.0270978125</v>
      </c>
    </row>
    <row r="246" spans="1:9" ht="16.5" customHeight="1" thickBot="1">
      <c r="A246" s="64" t="s">
        <v>358</v>
      </c>
      <c r="B246" s="65" t="s">
        <v>162</v>
      </c>
      <c r="C246" s="312">
        <v>25</v>
      </c>
      <c r="D246" s="35">
        <v>60</v>
      </c>
      <c r="E246" s="506">
        <f t="shared" si="11"/>
        <v>0.8398031250000001</v>
      </c>
      <c r="F246" s="46">
        <v>50.38818750000001</v>
      </c>
      <c r="G246" s="5"/>
      <c r="H246" s="77" t="s">
        <v>372</v>
      </c>
      <c r="I246" s="46">
        <v>4.0270978125</v>
      </c>
    </row>
    <row r="247" spans="1:9" ht="16.5" customHeight="1" thickBot="1">
      <c r="A247" s="64" t="s">
        <v>359</v>
      </c>
      <c r="B247" s="65" t="s">
        <v>163</v>
      </c>
      <c r="C247" s="312">
        <v>25</v>
      </c>
      <c r="D247" s="35">
        <v>60</v>
      </c>
      <c r="E247" s="506">
        <f t="shared" si="11"/>
        <v>0.8398031250000001</v>
      </c>
      <c r="F247" s="46">
        <v>50.38818750000001</v>
      </c>
      <c r="G247" s="5"/>
      <c r="H247" s="77" t="s">
        <v>373</v>
      </c>
      <c r="I247" s="46">
        <v>4.0270978125</v>
      </c>
    </row>
    <row r="248" spans="1:9" ht="16.5" customHeight="1" thickBot="1">
      <c r="A248" s="64" t="s">
        <v>360</v>
      </c>
      <c r="B248" s="65" t="s">
        <v>164</v>
      </c>
      <c r="C248" s="312">
        <v>25</v>
      </c>
      <c r="D248" s="35">
        <v>60</v>
      </c>
      <c r="E248" s="506">
        <f t="shared" si="11"/>
        <v>0.8398031250000001</v>
      </c>
      <c r="F248" s="46">
        <v>50.38818750000001</v>
      </c>
      <c r="G248" s="3"/>
      <c r="H248" s="77" t="s">
        <v>374</v>
      </c>
      <c r="I248" s="46">
        <v>4.0270978125</v>
      </c>
    </row>
    <row r="249" spans="1:9" ht="16.5" customHeight="1" thickBot="1">
      <c r="A249" s="64" t="s">
        <v>361</v>
      </c>
      <c r="B249" s="65" t="s">
        <v>165</v>
      </c>
      <c r="C249" s="312">
        <v>25</v>
      </c>
      <c r="D249" s="35">
        <v>60</v>
      </c>
      <c r="E249" s="506">
        <f t="shared" si="11"/>
        <v>0.8398031250000001</v>
      </c>
      <c r="F249" s="46">
        <v>50.38818750000001</v>
      </c>
      <c r="G249" s="3"/>
      <c r="H249" s="77" t="s">
        <v>375</v>
      </c>
      <c r="I249" s="46">
        <v>4.0270978125</v>
      </c>
    </row>
    <row r="250" spans="1:9" ht="16.5" customHeight="1" thickBot="1">
      <c r="A250" s="64" t="s">
        <v>362</v>
      </c>
      <c r="B250" s="65" t="s">
        <v>166</v>
      </c>
      <c r="C250" s="312">
        <v>25</v>
      </c>
      <c r="D250" s="35">
        <v>60</v>
      </c>
      <c r="E250" s="506">
        <f t="shared" si="11"/>
        <v>0.8398031250000001</v>
      </c>
      <c r="F250" s="46">
        <v>50.38818750000001</v>
      </c>
      <c r="G250" s="3"/>
      <c r="H250" s="77" t="s">
        <v>376</v>
      </c>
      <c r="I250" s="46">
        <v>4.0270978125</v>
      </c>
    </row>
    <row r="251" spans="1:9" ht="16.5" customHeight="1" thickBot="1">
      <c r="A251" s="64" t="s">
        <v>363</v>
      </c>
      <c r="B251" s="65" t="s">
        <v>219</v>
      </c>
      <c r="C251" s="312">
        <v>25</v>
      </c>
      <c r="D251" s="35">
        <v>60</v>
      </c>
      <c r="E251" s="506">
        <f t="shared" si="11"/>
        <v>0.892565625</v>
      </c>
      <c r="F251" s="46">
        <v>53.5539375</v>
      </c>
      <c r="G251" s="3"/>
      <c r="H251" s="77" t="s">
        <v>377</v>
      </c>
      <c r="I251" s="46">
        <v>4.0270978125</v>
      </c>
    </row>
    <row r="252" spans="1:9" ht="16.5" customHeight="1" thickBot="1">
      <c r="A252" s="64" t="s">
        <v>364</v>
      </c>
      <c r="B252" s="65" t="s">
        <v>220</v>
      </c>
      <c r="C252" s="312">
        <v>25</v>
      </c>
      <c r="D252" s="35">
        <v>60</v>
      </c>
      <c r="E252" s="506">
        <f t="shared" si="11"/>
        <v>0.892565625</v>
      </c>
      <c r="F252" s="46">
        <v>53.5539375</v>
      </c>
      <c r="G252" s="3"/>
      <c r="H252" s="77" t="s">
        <v>378</v>
      </c>
      <c r="I252" s="46">
        <v>4.0270978125</v>
      </c>
    </row>
    <row r="253" spans="1:9" ht="16.5" customHeight="1" thickBot="1">
      <c r="A253" s="64" t="s">
        <v>365</v>
      </c>
      <c r="B253" s="65" t="s">
        <v>221</v>
      </c>
      <c r="C253" s="312">
        <v>25</v>
      </c>
      <c r="D253" s="35">
        <v>60</v>
      </c>
      <c r="E253" s="506">
        <f t="shared" si="11"/>
        <v>0.892565625</v>
      </c>
      <c r="F253" s="46">
        <v>53.5539375</v>
      </c>
      <c r="G253" s="3"/>
      <c r="H253" s="77" t="s">
        <v>379</v>
      </c>
      <c r="I253" s="46">
        <v>4.0270978125</v>
      </c>
    </row>
    <row r="254" spans="1:9" ht="16.5" customHeight="1" thickBot="1">
      <c r="A254" s="64" t="s">
        <v>366</v>
      </c>
      <c r="B254" s="65" t="s">
        <v>222</v>
      </c>
      <c r="C254" s="312">
        <v>25</v>
      </c>
      <c r="D254" s="35">
        <v>60</v>
      </c>
      <c r="E254" s="506">
        <f t="shared" si="11"/>
        <v>0.8398031250000001</v>
      </c>
      <c r="F254" s="46">
        <v>50.38818750000001</v>
      </c>
      <c r="G254" s="3"/>
      <c r="H254" s="77" t="s">
        <v>380</v>
      </c>
      <c r="I254" s="46">
        <v>4.0270978125</v>
      </c>
    </row>
    <row r="255" spans="1:9" ht="16.5" customHeight="1" thickBot="1">
      <c r="A255" s="64" t="s">
        <v>384</v>
      </c>
      <c r="B255" s="65" t="s">
        <v>512</v>
      </c>
      <c r="C255" s="312">
        <v>25</v>
      </c>
      <c r="D255" s="78">
        <v>60</v>
      </c>
      <c r="E255" s="506">
        <f t="shared" si="11"/>
        <v>0.8398031250000001</v>
      </c>
      <c r="F255" s="46">
        <v>50.38818750000001</v>
      </c>
      <c r="G255" s="3"/>
      <c r="H255" s="77" t="s">
        <v>386</v>
      </c>
      <c r="I255" s="46">
        <v>4.0270978125</v>
      </c>
    </row>
    <row r="256" spans="1:9" ht="16.5" customHeight="1" thickBot="1">
      <c r="A256" s="64" t="s">
        <v>385</v>
      </c>
      <c r="B256" s="123" t="s">
        <v>513</v>
      </c>
      <c r="C256" s="312">
        <v>25</v>
      </c>
      <c r="D256" s="78">
        <v>60</v>
      </c>
      <c r="E256" s="506">
        <f t="shared" si="11"/>
        <v>0.8398031250000001</v>
      </c>
      <c r="F256" s="46">
        <v>50.38818750000001</v>
      </c>
      <c r="G256" s="3"/>
      <c r="H256" s="77" t="s">
        <v>387</v>
      </c>
      <c r="I256" s="46">
        <v>4.0270978125</v>
      </c>
    </row>
    <row r="257" spans="1:9" ht="16.5" customHeight="1" thickBot="1">
      <c r="A257" s="75" t="s">
        <v>168</v>
      </c>
      <c r="B257" s="83" t="s">
        <v>223</v>
      </c>
      <c r="C257" s="313">
        <v>25</v>
      </c>
      <c r="D257" s="56">
        <v>60</v>
      </c>
      <c r="E257" s="506">
        <f t="shared" si="11"/>
        <v>0.892565625</v>
      </c>
      <c r="F257" s="79">
        <v>53.5539375</v>
      </c>
      <c r="G257" s="3"/>
      <c r="H257" s="82" t="s">
        <v>381</v>
      </c>
      <c r="I257" s="79">
        <v>4.0270978125</v>
      </c>
    </row>
    <row r="258" spans="1:9" ht="16.5" customHeight="1" thickBot="1">
      <c r="A258" s="75" t="s">
        <v>389</v>
      </c>
      <c r="B258" s="83" t="s">
        <v>514</v>
      </c>
      <c r="C258" s="313">
        <v>25</v>
      </c>
      <c r="D258" s="119">
        <v>60</v>
      </c>
      <c r="E258" s="506">
        <f t="shared" si="11"/>
        <v>0.8398031250000001</v>
      </c>
      <c r="F258" s="79">
        <v>50.38818750000001</v>
      </c>
      <c r="G258" s="230"/>
      <c r="H258" s="82" t="s">
        <v>388</v>
      </c>
      <c r="I258" s="79">
        <v>4.0270978125</v>
      </c>
    </row>
    <row r="259" spans="1:9" ht="39" customHeight="1" thickBot="1">
      <c r="A259" s="555" t="s">
        <v>224</v>
      </c>
      <c r="B259" s="556"/>
      <c r="C259" s="556"/>
      <c r="D259" s="556"/>
      <c r="E259" s="556"/>
      <c r="F259" s="557"/>
      <c r="G259" s="246"/>
      <c r="H259" s="558" t="s">
        <v>494</v>
      </c>
      <c r="I259" s="559"/>
    </row>
    <row r="260" spans="1:9" s="20" customFormat="1" ht="15" customHeight="1" thickBot="1">
      <c r="A260" s="102" t="s">
        <v>555</v>
      </c>
      <c r="B260" s="314" t="s">
        <v>927</v>
      </c>
      <c r="C260" s="112">
        <v>25</v>
      </c>
      <c r="D260" s="122">
        <v>48</v>
      </c>
      <c r="E260" s="506">
        <f>F260/D260</f>
        <v>1.08053203125</v>
      </c>
      <c r="F260" s="158">
        <v>51.8655375</v>
      </c>
      <c r="G260" s="3"/>
      <c r="H260" s="27" t="s">
        <v>557</v>
      </c>
      <c r="I260" s="93">
        <v>4.252987265625</v>
      </c>
    </row>
    <row r="261" spans="1:9" s="20" customFormat="1" ht="15" customHeight="1" thickBot="1">
      <c r="A261" s="64" t="s">
        <v>554</v>
      </c>
      <c r="B261" s="220" t="s">
        <v>928</v>
      </c>
      <c r="C261" s="53">
        <v>25</v>
      </c>
      <c r="D261" s="122">
        <v>48</v>
      </c>
      <c r="E261" s="506">
        <f>F261/D261</f>
        <v>1.08053203125</v>
      </c>
      <c r="F261" s="137">
        <v>51.8655375</v>
      </c>
      <c r="G261" s="3"/>
      <c r="H261" s="28" t="s">
        <v>558</v>
      </c>
      <c r="I261" s="46">
        <v>4.252987265625</v>
      </c>
    </row>
    <row r="262" spans="1:9" s="20" customFormat="1" ht="15" customHeight="1" thickBot="1">
      <c r="A262" s="75" t="s">
        <v>556</v>
      </c>
      <c r="B262" s="123" t="s">
        <v>929</v>
      </c>
      <c r="C262" s="55">
        <v>25</v>
      </c>
      <c r="D262" s="122">
        <v>48</v>
      </c>
      <c r="E262" s="506">
        <f>F262/D262</f>
        <v>1.08053203125</v>
      </c>
      <c r="F262" s="137">
        <v>51.8655375</v>
      </c>
      <c r="G262" s="3"/>
      <c r="H262" s="30" t="s">
        <v>559</v>
      </c>
      <c r="I262" s="46">
        <v>4.252987265625</v>
      </c>
    </row>
    <row r="263" spans="1:9" s="20" customFormat="1" ht="15" customHeight="1" thickBot="1">
      <c r="A263" s="105" t="s">
        <v>553</v>
      </c>
      <c r="B263" s="227" t="s">
        <v>930</v>
      </c>
      <c r="C263" s="54">
        <v>25</v>
      </c>
      <c r="D263" s="110">
        <v>48</v>
      </c>
      <c r="E263" s="506">
        <f>F263/D263</f>
        <v>1.08053203125</v>
      </c>
      <c r="F263" s="138">
        <v>51.8655375</v>
      </c>
      <c r="G263" s="24"/>
      <c r="H263" s="31" t="s">
        <v>560</v>
      </c>
      <c r="I263" s="91">
        <v>4.252987265625</v>
      </c>
    </row>
    <row r="264" spans="1:9" s="20" customFormat="1" ht="20.25" customHeight="1" thickBot="1">
      <c r="A264" s="564" t="s">
        <v>934</v>
      </c>
      <c r="B264" s="565"/>
      <c r="C264" s="565"/>
      <c r="D264" s="565"/>
      <c r="E264" s="565"/>
      <c r="F264" s="565"/>
      <c r="G264" s="565"/>
      <c r="H264" s="565"/>
      <c r="I264" s="566"/>
    </row>
    <row r="265" spans="1:9" s="20" customFormat="1" ht="37.5" customHeight="1" thickBot="1">
      <c r="A265" s="555" t="s">
        <v>352</v>
      </c>
      <c r="B265" s="556"/>
      <c r="C265" s="556"/>
      <c r="D265" s="556"/>
      <c r="E265" s="556"/>
      <c r="F265" s="557"/>
      <c r="G265" s="4"/>
      <c r="H265" s="558" t="s">
        <v>499</v>
      </c>
      <c r="I265" s="559"/>
    </row>
    <row r="266" spans="1:9" s="20" customFormat="1" ht="12.75" thickBot="1">
      <c r="A266" s="465" t="s">
        <v>869</v>
      </c>
      <c r="B266" s="466" t="s">
        <v>870</v>
      </c>
      <c r="C266" s="467">
        <v>24</v>
      </c>
      <c r="D266" s="468">
        <v>64</v>
      </c>
      <c r="E266" s="506">
        <f aca="true" t="shared" si="12" ref="E266:E303">F266/D266</f>
        <v>0.80726625</v>
      </c>
      <c r="F266" s="469">
        <v>51.66504</v>
      </c>
      <c r="G266" s="470"/>
      <c r="H266" s="465" t="s">
        <v>871</v>
      </c>
      <c r="I266" s="471">
        <v>3.4935370312500003</v>
      </c>
    </row>
    <row r="267" spans="1:9" s="20" customFormat="1" ht="12.75" thickBot="1">
      <c r="A267" s="27" t="s">
        <v>751</v>
      </c>
      <c r="B267" s="289" t="s">
        <v>752</v>
      </c>
      <c r="C267" s="325">
        <v>24</v>
      </c>
      <c r="D267" s="34">
        <v>64</v>
      </c>
      <c r="E267" s="506">
        <f t="shared" si="12"/>
        <v>0.80726625</v>
      </c>
      <c r="F267" s="158">
        <v>51.66504</v>
      </c>
      <c r="G267" s="4"/>
      <c r="H267" s="28" t="s">
        <v>754</v>
      </c>
      <c r="I267" s="408">
        <v>3.4935370312500003</v>
      </c>
    </row>
    <row r="268" spans="1:9" s="20" customFormat="1" ht="12.75" thickBot="1">
      <c r="A268" s="27" t="s">
        <v>750</v>
      </c>
      <c r="B268" s="289" t="s">
        <v>753</v>
      </c>
      <c r="C268" s="325">
        <v>24</v>
      </c>
      <c r="D268" s="34">
        <v>64</v>
      </c>
      <c r="E268" s="506">
        <f t="shared" si="12"/>
        <v>0.80726625</v>
      </c>
      <c r="F268" s="158">
        <v>51.66504</v>
      </c>
      <c r="G268" s="4"/>
      <c r="H268" s="28" t="s">
        <v>755</v>
      </c>
      <c r="I268" s="408">
        <v>3.4935370312500003</v>
      </c>
    </row>
    <row r="269" spans="1:9" s="20" customFormat="1" ht="12.75" thickBot="1">
      <c r="A269" s="27" t="s">
        <v>589</v>
      </c>
      <c r="B269" s="289" t="s">
        <v>719</v>
      </c>
      <c r="C269" s="325">
        <v>24</v>
      </c>
      <c r="D269" s="34">
        <v>64</v>
      </c>
      <c r="E269" s="506">
        <f t="shared" si="12"/>
        <v>0.80726625</v>
      </c>
      <c r="F269" s="158">
        <v>51.66504</v>
      </c>
      <c r="G269" s="4"/>
      <c r="H269" s="28" t="s">
        <v>661</v>
      </c>
      <c r="I269" s="408">
        <v>3.4935370312500003</v>
      </c>
    </row>
    <row r="270" spans="1:9" s="20" customFormat="1" ht="12.75" thickBot="1">
      <c r="A270" s="27" t="s">
        <v>590</v>
      </c>
      <c r="B270" s="289" t="s">
        <v>734</v>
      </c>
      <c r="C270" s="326">
        <v>24</v>
      </c>
      <c r="D270" s="35">
        <v>64</v>
      </c>
      <c r="E270" s="506">
        <f t="shared" si="12"/>
        <v>0.80726625</v>
      </c>
      <c r="F270" s="137">
        <v>51.66504</v>
      </c>
      <c r="G270" s="4"/>
      <c r="H270" s="28" t="s">
        <v>662</v>
      </c>
      <c r="I270" s="408">
        <v>3.4935370312500003</v>
      </c>
    </row>
    <row r="271" spans="1:9" s="20" customFormat="1" ht="12.75" thickBot="1">
      <c r="A271" s="28" t="s">
        <v>406</v>
      </c>
      <c r="B271" s="290" t="s">
        <v>515</v>
      </c>
      <c r="C271" s="326">
        <v>24</v>
      </c>
      <c r="D271" s="35">
        <v>64</v>
      </c>
      <c r="E271" s="506">
        <f t="shared" si="12"/>
        <v>0.80726625</v>
      </c>
      <c r="F271" s="137">
        <v>51.66504</v>
      </c>
      <c r="G271" s="4"/>
      <c r="H271" s="28" t="s">
        <v>435</v>
      </c>
      <c r="I271" s="408">
        <v>3.4935370312500003</v>
      </c>
    </row>
    <row r="272" spans="1:9" s="20" customFormat="1" ht="12.75" thickBot="1">
      <c r="A272" s="28" t="s">
        <v>591</v>
      </c>
      <c r="B272" s="290" t="s">
        <v>720</v>
      </c>
      <c r="C272" s="326">
        <v>24</v>
      </c>
      <c r="D272" s="35">
        <v>64</v>
      </c>
      <c r="E272" s="506">
        <f t="shared" si="12"/>
        <v>0.80726625</v>
      </c>
      <c r="F272" s="137">
        <v>51.66504</v>
      </c>
      <c r="G272" s="4"/>
      <c r="H272" s="28" t="s">
        <v>663</v>
      </c>
      <c r="I272" s="408">
        <v>3.4935370312500003</v>
      </c>
    </row>
    <row r="273" spans="1:9" s="20" customFormat="1" ht="12.75" thickBot="1">
      <c r="A273" s="28" t="s">
        <v>606</v>
      </c>
      <c r="B273" s="290" t="s">
        <v>721</v>
      </c>
      <c r="C273" s="326">
        <v>24</v>
      </c>
      <c r="D273" s="35">
        <v>64</v>
      </c>
      <c r="E273" s="506">
        <f t="shared" si="12"/>
        <v>0.80726625</v>
      </c>
      <c r="F273" s="137">
        <v>51.66504</v>
      </c>
      <c r="G273" s="4"/>
      <c r="H273" s="28" t="s">
        <v>664</v>
      </c>
      <c r="I273" s="408">
        <v>3.4935370312500003</v>
      </c>
    </row>
    <row r="274" spans="1:9" s="20" customFormat="1" ht="12.75" thickBot="1">
      <c r="A274" s="28" t="s">
        <v>607</v>
      </c>
      <c r="B274" s="290" t="s">
        <v>722</v>
      </c>
      <c r="C274" s="326">
        <v>24</v>
      </c>
      <c r="D274" s="35">
        <v>64</v>
      </c>
      <c r="E274" s="506">
        <f t="shared" si="12"/>
        <v>0.80726625</v>
      </c>
      <c r="F274" s="137">
        <v>51.66504</v>
      </c>
      <c r="G274" s="4"/>
      <c r="H274" s="28" t="s">
        <v>665</v>
      </c>
      <c r="I274" s="408">
        <v>3.4935370312500003</v>
      </c>
    </row>
    <row r="275" spans="1:9" s="20" customFormat="1" ht="12.75" thickBot="1">
      <c r="A275" s="28" t="s">
        <v>608</v>
      </c>
      <c r="B275" s="290" t="s">
        <v>723</v>
      </c>
      <c r="C275" s="326">
        <v>24</v>
      </c>
      <c r="D275" s="35">
        <v>64</v>
      </c>
      <c r="E275" s="506">
        <f t="shared" si="12"/>
        <v>0.80726625</v>
      </c>
      <c r="F275" s="137">
        <v>51.66504</v>
      </c>
      <c r="G275" s="4"/>
      <c r="H275" s="28" t="s">
        <v>666</v>
      </c>
      <c r="I275" s="408">
        <v>3.4935370312500003</v>
      </c>
    </row>
    <row r="276" spans="1:9" s="20" customFormat="1" ht="12.75" thickBot="1">
      <c r="A276" s="28" t="s">
        <v>407</v>
      </c>
      <c r="B276" s="290" t="s">
        <v>516</v>
      </c>
      <c r="C276" s="326">
        <v>24</v>
      </c>
      <c r="D276" s="35">
        <v>64</v>
      </c>
      <c r="E276" s="506">
        <f t="shared" si="12"/>
        <v>0.80726625</v>
      </c>
      <c r="F276" s="137">
        <v>51.66504</v>
      </c>
      <c r="G276" s="4"/>
      <c r="H276" s="28" t="s">
        <v>436</v>
      </c>
      <c r="I276" s="408">
        <v>3.4935370312500003</v>
      </c>
    </row>
    <row r="277" spans="1:9" s="20" customFormat="1" ht="12.75" thickBot="1">
      <c r="A277" s="28" t="s">
        <v>609</v>
      </c>
      <c r="B277" s="290" t="s">
        <v>724</v>
      </c>
      <c r="C277" s="326">
        <v>24</v>
      </c>
      <c r="D277" s="35">
        <v>64</v>
      </c>
      <c r="E277" s="506">
        <f t="shared" si="12"/>
        <v>0.80726625</v>
      </c>
      <c r="F277" s="137">
        <v>51.66504</v>
      </c>
      <c r="G277" s="4"/>
      <c r="H277" s="28" t="s">
        <v>667</v>
      </c>
      <c r="I277" s="408">
        <v>3.4935370312500003</v>
      </c>
    </row>
    <row r="278" spans="1:9" s="20" customFormat="1" ht="12.75" thickBot="1">
      <c r="A278" s="28" t="s">
        <v>610</v>
      </c>
      <c r="B278" s="290" t="s">
        <v>725</v>
      </c>
      <c r="C278" s="326">
        <v>24</v>
      </c>
      <c r="D278" s="35">
        <v>64</v>
      </c>
      <c r="E278" s="506">
        <f t="shared" si="12"/>
        <v>0.80726625</v>
      </c>
      <c r="F278" s="137">
        <v>51.66504</v>
      </c>
      <c r="G278" s="4"/>
      <c r="H278" s="28" t="s">
        <v>668</v>
      </c>
      <c r="I278" s="408">
        <v>3.4935370312500003</v>
      </c>
    </row>
    <row r="279" spans="1:9" s="20" customFormat="1" ht="12.75" thickBot="1">
      <c r="A279" s="28" t="s">
        <v>611</v>
      </c>
      <c r="B279" s="290" t="s">
        <v>726</v>
      </c>
      <c r="C279" s="326">
        <v>24</v>
      </c>
      <c r="D279" s="35">
        <v>64</v>
      </c>
      <c r="E279" s="506">
        <f t="shared" si="12"/>
        <v>0.80726625</v>
      </c>
      <c r="F279" s="137">
        <v>51.66504</v>
      </c>
      <c r="G279" s="4"/>
      <c r="H279" s="28" t="s">
        <v>669</v>
      </c>
      <c r="I279" s="408">
        <v>3.4935370312500003</v>
      </c>
    </row>
    <row r="280" spans="1:9" s="20" customFormat="1" ht="12" thickBot="1">
      <c r="A280" s="28" t="s">
        <v>612</v>
      </c>
      <c r="B280" s="290" t="s">
        <v>727</v>
      </c>
      <c r="C280" s="326">
        <v>24</v>
      </c>
      <c r="D280" s="35">
        <v>64</v>
      </c>
      <c r="E280" s="506">
        <f t="shared" si="12"/>
        <v>0.80726625</v>
      </c>
      <c r="F280" s="137">
        <v>51.66504</v>
      </c>
      <c r="G280" s="3"/>
      <c r="H280" s="28" t="s">
        <v>670</v>
      </c>
      <c r="I280" s="408">
        <v>3.4935370312500003</v>
      </c>
    </row>
    <row r="281" spans="1:9" s="20" customFormat="1" ht="12" thickBot="1">
      <c r="A281" s="28" t="s">
        <v>709</v>
      </c>
      <c r="B281" s="290" t="s">
        <v>728</v>
      </c>
      <c r="C281" s="326">
        <v>24</v>
      </c>
      <c r="D281" s="35">
        <v>64</v>
      </c>
      <c r="E281" s="506">
        <f t="shared" si="12"/>
        <v>0.80726625</v>
      </c>
      <c r="F281" s="137">
        <v>51.66504</v>
      </c>
      <c r="G281" s="3"/>
      <c r="H281" s="28" t="s">
        <v>710</v>
      </c>
      <c r="I281" s="408">
        <v>3.4935370312500003</v>
      </c>
    </row>
    <row r="282" spans="1:9" s="20" customFormat="1" ht="12" thickBot="1">
      <c r="A282" s="28" t="s">
        <v>613</v>
      </c>
      <c r="B282" s="290" t="s">
        <v>729</v>
      </c>
      <c r="C282" s="326">
        <v>24</v>
      </c>
      <c r="D282" s="35">
        <v>64</v>
      </c>
      <c r="E282" s="506">
        <f t="shared" si="12"/>
        <v>0.80726625</v>
      </c>
      <c r="F282" s="137">
        <v>51.66504</v>
      </c>
      <c r="G282" s="3"/>
      <c r="H282" s="28" t="s">
        <v>671</v>
      </c>
      <c r="I282" s="408">
        <v>3.4935370312500003</v>
      </c>
    </row>
    <row r="283" spans="1:9" s="20" customFormat="1" ht="12" thickBot="1">
      <c r="A283" s="28" t="s">
        <v>326</v>
      </c>
      <c r="B283" s="290" t="s">
        <v>517</v>
      </c>
      <c r="C283" s="326">
        <v>24</v>
      </c>
      <c r="D283" s="35">
        <v>64</v>
      </c>
      <c r="E283" s="506">
        <f t="shared" si="12"/>
        <v>0.80726625</v>
      </c>
      <c r="F283" s="137">
        <v>51.66504</v>
      </c>
      <c r="G283" s="3"/>
      <c r="H283" s="28" t="s">
        <v>339</v>
      </c>
      <c r="I283" s="408">
        <v>3.4935370312500003</v>
      </c>
    </row>
    <row r="284" spans="1:9" s="20" customFormat="1" ht="12" thickBot="1">
      <c r="A284" s="28" t="s">
        <v>711</v>
      </c>
      <c r="B284" s="290" t="s">
        <v>730</v>
      </c>
      <c r="C284" s="326">
        <v>24</v>
      </c>
      <c r="D284" s="35">
        <v>64</v>
      </c>
      <c r="E284" s="506">
        <f t="shared" si="12"/>
        <v>0.80726625</v>
      </c>
      <c r="F284" s="137">
        <v>51.66504</v>
      </c>
      <c r="G284" s="3"/>
      <c r="H284" s="28" t="s">
        <v>712</v>
      </c>
      <c r="I284" s="408">
        <v>3.4935370312500003</v>
      </c>
    </row>
    <row r="285" spans="1:9" s="20" customFormat="1" ht="12" thickBot="1">
      <c r="A285" s="28" t="s">
        <v>327</v>
      </c>
      <c r="B285" s="290" t="s">
        <v>518</v>
      </c>
      <c r="C285" s="326">
        <v>24</v>
      </c>
      <c r="D285" s="35">
        <v>64</v>
      </c>
      <c r="E285" s="506">
        <f t="shared" si="12"/>
        <v>0.80726625</v>
      </c>
      <c r="F285" s="137">
        <v>51.66504</v>
      </c>
      <c r="G285" s="3"/>
      <c r="H285" s="28" t="s">
        <v>340</v>
      </c>
      <c r="I285" s="408">
        <v>3.4935370312500003</v>
      </c>
    </row>
    <row r="286" spans="1:9" s="20" customFormat="1" ht="12" thickBot="1">
      <c r="A286" s="28" t="s">
        <v>614</v>
      </c>
      <c r="B286" s="290" t="s">
        <v>731</v>
      </c>
      <c r="C286" s="326">
        <v>24</v>
      </c>
      <c r="D286" s="35">
        <v>64</v>
      </c>
      <c r="E286" s="506">
        <f t="shared" si="12"/>
        <v>0.80726625</v>
      </c>
      <c r="F286" s="137">
        <v>51.66504</v>
      </c>
      <c r="G286" s="3"/>
      <c r="H286" s="28" t="s">
        <v>672</v>
      </c>
      <c r="I286" s="408">
        <v>3.4935370312500003</v>
      </c>
    </row>
    <row r="287" spans="1:9" s="20" customFormat="1" ht="12" thickBot="1">
      <c r="A287" s="28" t="s">
        <v>328</v>
      </c>
      <c r="B287" s="290" t="s">
        <v>519</v>
      </c>
      <c r="C287" s="326">
        <v>24</v>
      </c>
      <c r="D287" s="35">
        <v>64</v>
      </c>
      <c r="E287" s="506">
        <f t="shared" si="12"/>
        <v>0.80726625</v>
      </c>
      <c r="F287" s="137">
        <v>51.66504</v>
      </c>
      <c r="G287" s="3"/>
      <c r="H287" s="28" t="s">
        <v>341</v>
      </c>
      <c r="I287" s="408">
        <v>3.4935370312500003</v>
      </c>
    </row>
    <row r="288" spans="1:9" s="20" customFormat="1" ht="12" thickBot="1">
      <c r="A288" s="28" t="s">
        <v>329</v>
      </c>
      <c r="B288" s="290" t="s">
        <v>520</v>
      </c>
      <c r="C288" s="326">
        <v>24</v>
      </c>
      <c r="D288" s="35">
        <v>64</v>
      </c>
      <c r="E288" s="506">
        <f t="shared" si="12"/>
        <v>0.80726625</v>
      </c>
      <c r="F288" s="137">
        <v>51.66504</v>
      </c>
      <c r="G288" s="3"/>
      <c r="H288" s="28" t="s">
        <v>342</v>
      </c>
      <c r="I288" s="408">
        <v>3.4935370312500003</v>
      </c>
    </row>
    <row r="289" spans="1:9" s="20" customFormat="1" ht="12" thickBot="1">
      <c r="A289" s="28" t="s">
        <v>330</v>
      </c>
      <c r="B289" s="290" t="s">
        <v>521</v>
      </c>
      <c r="C289" s="326">
        <v>24</v>
      </c>
      <c r="D289" s="35">
        <v>64</v>
      </c>
      <c r="E289" s="506">
        <f t="shared" si="12"/>
        <v>0.80726625</v>
      </c>
      <c r="F289" s="137">
        <v>51.66504</v>
      </c>
      <c r="G289" s="3"/>
      <c r="H289" s="28" t="s">
        <v>343</v>
      </c>
      <c r="I289" s="408">
        <v>3.4935370312500003</v>
      </c>
    </row>
    <row r="290" spans="1:9" s="20" customFormat="1" ht="12" thickBot="1">
      <c r="A290" s="28" t="s">
        <v>615</v>
      </c>
      <c r="B290" s="290" t="s">
        <v>732</v>
      </c>
      <c r="C290" s="326">
        <v>24</v>
      </c>
      <c r="D290" s="35">
        <v>64</v>
      </c>
      <c r="E290" s="506">
        <f t="shared" si="12"/>
        <v>0.80726625</v>
      </c>
      <c r="F290" s="137">
        <v>51.66504</v>
      </c>
      <c r="G290" s="3"/>
      <c r="H290" s="28" t="s">
        <v>673</v>
      </c>
      <c r="I290" s="408">
        <v>3.4935370312500003</v>
      </c>
    </row>
    <row r="291" spans="1:9" s="20" customFormat="1" ht="12" thickBot="1">
      <c r="A291" s="28" t="s">
        <v>616</v>
      </c>
      <c r="B291" s="290" t="s">
        <v>733</v>
      </c>
      <c r="C291" s="326">
        <v>24</v>
      </c>
      <c r="D291" s="35">
        <v>64</v>
      </c>
      <c r="E291" s="506">
        <f t="shared" si="12"/>
        <v>0.80726625</v>
      </c>
      <c r="F291" s="137">
        <v>51.66504</v>
      </c>
      <c r="G291" s="3"/>
      <c r="H291" s="28" t="s">
        <v>674</v>
      </c>
      <c r="I291" s="408">
        <v>3.4935370312500003</v>
      </c>
    </row>
    <row r="292" spans="1:9" s="20" customFormat="1" ht="12" thickBot="1">
      <c r="A292" s="28" t="s">
        <v>331</v>
      </c>
      <c r="B292" s="290" t="s">
        <v>522</v>
      </c>
      <c r="C292" s="326">
        <v>24</v>
      </c>
      <c r="D292" s="35">
        <v>64</v>
      </c>
      <c r="E292" s="506">
        <f t="shared" si="12"/>
        <v>0.80726625</v>
      </c>
      <c r="F292" s="137">
        <v>51.66504</v>
      </c>
      <c r="G292" s="3"/>
      <c r="H292" s="28" t="s">
        <v>344</v>
      </c>
      <c r="I292" s="408">
        <v>3.4935370312500003</v>
      </c>
    </row>
    <row r="293" spans="1:9" s="20" customFormat="1" ht="12" thickBot="1">
      <c r="A293" s="28" t="s">
        <v>332</v>
      </c>
      <c r="B293" s="290" t="s">
        <v>523</v>
      </c>
      <c r="C293" s="326">
        <v>24</v>
      </c>
      <c r="D293" s="35">
        <v>64</v>
      </c>
      <c r="E293" s="506">
        <f t="shared" si="12"/>
        <v>0.80726625</v>
      </c>
      <c r="F293" s="137">
        <v>51.66504</v>
      </c>
      <c r="G293" s="3"/>
      <c r="H293" s="28" t="s">
        <v>345</v>
      </c>
      <c r="I293" s="408">
        <v>3.4935370312500003</v>
      </c>
    </row>
    <row r="294" spans="1:9" s="20" customFormat="1" ht="12" thickBot="1">
      <c r="A294" s="28" t="s">
        <v>333</v>
      </c>
      <c r="B294" s="290" t="s">
        <v>524</v>
      </c>
      <c r="C294" s="326">
        <v>24</v>
      </c>
      <c r="D294" s="35">
        <v>64</v>
      </c>
      <c r="E294" s="506">
        <f t="shared" si="12"/>
        <v>0.80726625</v>
      </c>
      <c r="F294" s="137">
        <v>51.66504</v>
      </c>
      <c r="G294" s="3"/>
      <c r="H294" s="28" t="s">
        <v>346</v>
      </c>
      <c r="I294" s="408">
        <v>3.4935370312500003</v>
      </c>
    </row>
    <row r="295" spans="1:9" s="20" customFormat="1" ht="12" thickBot="1">
      <c r="A295" s="28" t="s">
        <v>334</v>
      </c>
      <c r="B295" s="290" t="s">
        <v>525</v>
      </c>
      <c r="C295" s="326">
        <v>24</v>
      </c>
      <c r="D295" s="35">
        <v>64</v>
      </c>
      <c r="E295" s="506">
        <f t="shared" si="12"/>
        <v>0.80726625</v>
      </c>
      <c r="F295" s="137">
        <v>51.66504</v>
      </c>
      <c r="G295" s="3"/>
      <c r="H295" s="28" t="s">
        <v>347</v>
      </c>
      <c r="I295" s="408">
        <v>3.4935370312500003</v>
      </c>
    </row>
    <row r="296" spans="1:9" s="20" customFormat="1" ht="12" thickBot="1">
      <c r="A296" s="28" t="s">
        <v>335</v>
      </c>
      <c r="B296" s="290" t="s">
        <v>526</v>
      </c>
      <c r="C296" s="326">
        <v>24</v>
      </c>
      <c r="D296" s="35">
        <v>64</v>
      </c>
      <c r="E296" s="506">
        <f t="shared" si="12"/>
        <v>0.80726625</v>
      </c>
      <c r="F296" s="137">
        <v>51.66504</v>
      </c>
      <c r="G296" s="3"/>
      <c r="H296" s="28" t="s">
        <v>348</v>
      </c>
      <c r="I296" s="408">
        <v>3.4935370312500003</v>
      </c>
    </row>
    <row r="297" spans="1:9" s="20" customFormat="1" ht="12" thickBot="1">
      <c r="A297" s="28" t="s">
        <v>336</v>
      </c>
      <c r="B297" s="290" t="s">
        <v>527</v>
      </c>
      <c r="C297" s="326">
        <v>24</v>
      </c>
      <c r="D297" s="35">
        <v>64</v>
      </c>
      <c r="E297" s="506">
        <f t="shared" si="12"/>
        <v>0.80726625</v>
      </c>
      <c r="F297" s="137">
        <v>51.66504</v>
      </c>
      <c r="G297" s="3"/>
      <c r="H297" s="28" t="s">
        <v>349</v>
      </c>
      <c r="I297" s="408">
        <v>3.4935370312500003</v>
      </c>
    </row>
    <row r="298" spans="1:9" s="20" customFormat="1" ht="12" thickBot="1">
      <c r="A298" s="28" t="s">
        <v>337</v>
      </c>
      <c r="B298" s="290" t="s">
        <v>528</v>
      </c>
      <c r="C298" s="326">
        <v>24</v>
      </c>
      <c r="D298" s="35">
        <v>64</v>
      </c>
      <c r="E298" s="506">
        <f t="shared" si="12"/>
        <v>0.80726625</v>
      </c>
      <c r="F298" s="137">
        <v>51.66504</v>
      </c>
      <c r="G298" s="3"/>
      <c r="H298" s="28" t="s">
        <v>350</v>
      </c>
      <c r="I298" s="408">
        <v>3.4935370312500003</v>
      </c>
    </row>
    <row r="299" spans="1:9" s="20" customFormat="1" ht="12" thickBot="1">
      <c r="A299" s="30" t="s">
        <v>338</v>
      </c>
      <c r="B299" s="291" t="s">
        <v>529</v>
      </c>
      <c r="C299" s="327">
        <v>24</v>
      </c>
      <c r="D299" s="56">
        <v>64</v>
      </c>
      <c r="E299" s="506">
        <f t="shared" si="12"/>
        <v>0.80726625</v>
      </c>
      <c r="F299" s="182">
        <v>51.66504</v>
      </c>
      <c r="G299" s="3"/>
      <c r="H299" s="28" t="s">
        <v>351</v>
      </c>
      <c r="I299" s="408">
        <v>3.4935370312500003</v>
      </c>
    </row>
    <row r="300" spans="1:9" s="20" customFormat="1" ht="12" thickBot="1">
      <c r="A300" s="435" t="s">
        <v>874</v>
      </c>
      <c r="B300" s="472" t="s">
        <v>875</v>
      </c>
      <c r="C300" s="442">
        <v>24</v>
      </c>
      <c r="D300" s="443">
        <v>64</v>
      </c>
      <c r="E300" s="506">
        <f t="shared" si="12"/>
        <v>0.80726625</v>
      </c>
      <c r="F300" s="473">
        <v>51.66504</v>
      </c>
      <c r="G300" s="420"/>
      <c r="H300" s="435" t="s">
        <v>876</v>
      </c>
      <c r="I300" s="408">
        <v>3.4935370312500003</v>
      </c>
    </row>
    <row r="301" spans="1:9" s="20" customFormat="1" ht="12" thickBot="1">
      <c r="A301" s="435" t="s">
        <v>941</v>
      </c>
      <c r="B301" s="532" t="s">
        <v>836</v>
      </c>
      <c r="C301" s="442">
        <v>24</v>
      </c>
      <c r="D301" s="443">
        <v>64</v>
      </c>
      <c r="E301" s="506">
        <f t="shared" si="12"/>
        <v>0.80726625</v>
      </c>
      <c r="F301" s="473">
        <v>51.66504</v>
      </c>
      <c r="G301" s="420"/>
      <c r="H301" s="435" t="s">
        <v>942</v>
      </c>
      <c r="I301" s="408">
        <v>3.4935370312500003</v>
      </c>
    </row>
    <row r="302" spans="1:9" s="310" customFormat="1" ht="12" thickBot="1">
      <c r="A302" s="435" t="s">
        <v>879</v>
      </c>
      <c r="B302" s="474" t="s">
        <v>923</v>
      </c>
      <c r="C302" s="442">
        <v>24</v>
      </c>
      <c r="D302" s="443">
        <v>64</v>
      </c>
      <c r="E302" s="506">
        <f t="shared" si="12"/>
        <v>0.80726625</v>
      </c>
      <c r="F302" s="475">
        <v>51.66504</v>
      </c>
      <c r="G302" s="420"/>
      <c r="H302" s="435" t="s">
        <v>881</v>
      </c>
      <c r="I302" s="444">
        <v>3.4935370312500003</v>
      </c>
    </row>
    <row r="303" spans="1:9" s="310" customFormat="1" ht="12" thickBot="1">
      <c r="A303" s="400" t="s">
        <v>880</v>
      </c>
      <c r="B303" s="476" t="s">
        <v>923</v>
      </c>
      <c r="C303" s="477">
        <v>24</v>
      </c>
      <c r="D303" s="478">
        <v>64</v>
      </c>
      <c r="E303" s="506">
        <f t="shared" si="12"/>
        <v>0.80726625</v>
      </c>
      <c r="F303" s="479">
        <v>51.66504</v>
      </c>
      <c r="G303" s="420"/>
      <c r="H303" s="400" t="s">
        <v>884</v>
      </c>
      <c r="I303" s="398">
        <v>3.4935370312500003</v>
      </c>
    </row>
    <row r="304" spans="1:9" s="20" customFormat="1" ht="39.75" customHeight="1" thickBot="1">
      <c r="A304" s="555" t="s">
        <v>224</v>
      </c>
      <c r="B304" s="556"/>
      <c r="C304" s="556"/>
      <c r="D304" s="556"/>
      <c r="E304" s="556"/>
      <c r="F304" s="557"/>
      <c r="G304" s="3"/>
      <c r="H304" s="567" t="s">
        <v>494</v>
      </c>
      <c r="I304" s="568"/>
    </row>
    <row r="305" spans="1:9" s="20" customFormat="1" ht="12" thickBot="1">
      <c r="A305" s="480" t="s">
        <v>872</v>
      </c>
      <c r="B305" s="481" t="s">
        <v>870</v>
      </c>
      <c r="C305" s="482">
        <v>24</v>
      </c>
      <c r="D305" s="483">
        <v>48</v>
      </c>
      <c r="E305" s="506">
        <f aca="true" t="shared" si="13" ref="E305:E323">F305/D305</f>
        <v>1.0798725000000002</v>
      </c>
      <c r="F305" s="484">
        <v>51.83388000000001</v>
      </c>
      <c r="G305" s="420"/>
      <c r="H305" s="480" t="s">
        <v>873</v>
      </c>
      <c r="I305" s="484">
        <v>4.250019375</v>
      </c>
    </row>
    <row r="306" spans="1:9" s="20" customFormat="1" ht="12" thickBot="1">
      <c r="A306" s="64" t="s">
        <v>756</v>
      </c>
      <c r="B306" s="287" t="s">
        <v>752</v>
      </c>
      <c r="C306" s="234">
        <v>24</v>
      </c>
      <c r="D306" s="233">
        <v>48</v>
      </c>
      <c r="E306" s="506">
        <f t="shared" si="13"/>
        <v>1.0363434375000002</v>
      </c>
      <c r="F306" s="241">
        <v>49.74448500000001</v>
      </c>
      <c r="G306" s="3"/>
      <c r="H306" s="64" t="s">
        <v>757</v>
      </c>
      <c r="I306" s="241">
        <v>4.250019375</v>
      </c>
    </row>
    <row r="307" spans="1:9" s="20" customFormat="1" ht="12" thickBot="1">
      <c r="A307" s="64" t="s">
        <v>758</v>
      </c>
      <c r="B307" s="287" t="s">
        <v>753</v>
      </c>
      <c r="C307" s="234">
        <v>24</v>
      </c>
      <c r="D307" s="233">
        <v>48</v>
      </c>
      <c r="E307" s="506">
        <f t="shared" si="13"/>
        <v>1.0363434375000002</v>
      </c>
      <c r="F307" s="241">
        <v>49.74448500000001</v>
      </c>
      <c r="G307" s="3"/>
      <c r="H307" s="64" t="s">
        <v>759</v>
      </c>
      <c r="I307" s="241">
        <v>4.250019375</v>
      </c>
    </row>
    <row r="308" spans="1:9" s="20" customFormat="1" ht="12" thickBot="1">
      <c r="A308" s="64" t="s">
        <v>592</v>
      </c>
      <c r="B308" s="287" t="s">
        <v>719</v>
      </c>
      <c r="C308" s="234">
        <v>25</v>
      </c>
      <c r="D308" s="233">
        <v>48</v>
      </c>
      <c r="E308" s="506">
        <f t="shared" si="13"/>
        <v>1.03832203125</v>
      </c>
      <c r="F308" s="241">
        <v>49.8394575</v>
      </c>
      <c r="G308" s="3"/>
      <c r="H308" s="64" t="s">
        <v>678</v>
      </c>
      <c r="I308" s="241">
        <v>4.252987265625</v>
      </c>
    </row>
    <row r="309" spans="1:9" s="20" customFormat="1" ht="12" thickBot="1">
      <c r="A309" s="64" t="s">
        <v>593</v>
      </c>
      <c r="B309" s="287" t="s">
        <v>734</v>
      </c>
      <c r="C309" s="234">
        <v>25</v>
      </c>
      <c r="D309" s="233">
        <v>48</v>
      </c>
      <c r="E309" s="506">
        <f t="shared" si="13"/>
        <v>1.03832203125</v>
      </c>
      <c r="F309" s="241">
        <v>49.8394575</v>
      </c>
      <c r="G309" s="3"/>
      <c r="H309" s="64" t="s">
        <v>679</v>
      </c>
      <c r="I309" s="241">
        <v>4.252987265625</v>
      </c>
    </row>
    <row r="310" spans="1:9" s="20" customFormat="1" ht="12" thickBot="1">
      <c r="A310" s="64" t="s">
        <v>595</v>
      </c>
      <c r="B310" s="287" t="s">
        <v>721</v>
      </c>
      <c r="C310" s="234">
        <v>25</v>
      </c>
      <c r="D310" s="233">
        <v>48</v>
      </c>
      <c r="E310" s="506">
        <f t="shared" si="13"/>
        <v>1.03832203125</v>
      </c>
      <c r="F310" s="241">
        <v>49.8394575</v>
      </c>
      <c r="G310" s="3"/>
      <c r="H310" s="64" t="s">
        <v>681</v>
      </c>
      <c r="I310" s="241">
        <v>4.252987265625</v>
      </c>
    </row>
    <row r="311" spans="1:9" s="20" customFormat="1" ht="12" thickBot="1">
      <c r="A311" s="64" t="s">
        <v>596</v>
      </c>
      <c r="B311" s="287" t="s">
        <v>723</v>
      </c>
      <c r="C311" s="234">
        <v>25</v>
      </c>
      <c r="D311" s="233">
        <v>48</v>
      </c>
      <c r="E311" s="506">
        <f t="shared" si="13"/>
        <v>1.03832203125</v>
      </c>
      <c r="F311" s="241">
        <v>49.8394575</v>
      </c>
      <c r="G311" s="3"/>
      <c r="H311" s="64" t="s">
        <v>682</v>
      </c>
      <c r="I311" s="241">
        <v>4.252987265625</v>
      </c>
    </row>
    <row r="312" spans="1:9" s="20" customFormat="1" ht="12" thickBot="1">
      <c r="A312" s="64" t="s">
        <v>597</v>
      </c>
      <c r="B312" s="287" t="s">
        <v>724</v>
      </c>
      <c r="C312" s="234">
        <v>25</v>
      </c>
      <c r="D312" s="233">
        <v>48</v>
      </c>
      <c r="E312" s="506">
        <f t="shared" si="13"/>
        <v>1.03832203125</v>
      </c>
      <c r="F312" s="241">
        <v>49.8394575</v>
      </c>
      <c r="G312" s="3"/>
      <c r="H312" s="64" t="s">
        <v>683</v>
      </c>
      <c r="I312" s="241">
        <v>4.252987265625</v>
      </c>
    </row>
    <row r="313" spans="1:9" s="20" customFormat="1" ht="12" thickBot="1">
      <c r="A313" s="64" t="s">
        <v>598</v>
      </c>
      <c r="B313" s="287" t="s">
        <v>725</v>
      </c>
      <c r="C313" s="234">
        <v>25</v>
      </c>
      <c r="D313" s="233">
        <v>48</v>
      </c>
      <c r="E313" s="506">
        <f t="shared" si="13"/>
        <v>1.03832203125</v>
      </c>
      <c r="F313" s="241">
        <v>49.8394575</v>
      </c>
      <c r="G313" s="3"/>
      <c r="H313" s="64" t="s">
        <v>684</v>
      </c>
      <c r="I313" s="241">
        <v>4.252987265625</v>
      </c>
    </row>
    <row r="314" spans="1:9" s="20" customFormat="1" ht="12" thickBot="1">
      <c r="A314" s="64" t="s">
        <v>599</v>
      </c>
      <c r="B314" s="287" t="s">
        <v>726</v>
      </c>
      <c r="C314" s="234">
        <v>25</v>
      </c>
      <c r="D314" s="233">
        <v>48</v>
      </c>
      <c r="E314" s="506">
        <f t="shared" si="13"/>
        <v>1.03832203125</v>
      </c>
      <c r="F314" s="241">
        <v>49.8394575</v>
      </c>
      <c r="G314" s="3"/>
      <c r="H314" s="64" t="s">
        <v>685</v>
      </c>
      <c r="I314" s="241">
        <v>4.252987265625</v>
      </c>
    </row>
    <row r="315" spans="1:9" s="20" customFormat="1" ht="12" thickBot="1">
      <c r="A315" s="64" t="s">
        <v>677</v>
      </c>
      <c r="B315" s="287" t="s">
        <v>727</v>
      </c>
      <c r="C315" s="234">
        <v>25</v>
      </c>
      <c r="D315" s="233">
        <v>48</v>
      </c>
      <c r="E315" s="506">
        <f t="shared" si="13"/>
        <v>1.03832203125</v>
      </c>
      <c r="F315" s="241">
        <v>49.8394575</v>
      </c>
      <c r="G315" s="3"/>
      <c r="H315" s="64" t="s">
        <v>686</v>
      </c>
      <c r="I315" s="241">
        <v>4.252987265625</v>
      </c>
    </row>
    <row r="316" spans="1:9" s="20" customFormat="1" ht="12" thickBot="1">
      <c r="A316" s="64" t="s">
        <v>600</v>
      </c>
      <c r="B316" s="287" t="s">
        <v>728</v>
      </c>
      <c r="C316" s="234">
        <v>25</v>
      </c>
      <c r="D316" s="233">
        <v>48</v>
      </c>
      <c r="E316" s="506">
        <f t="shared" si="13"/>
        <v>1.03832203125</v>
      </c>
      <c r="F316" s="241">
        <v>49.8394575</v>
      </c>
      <c r="G316" s="3"/>
      <c r="H316" s="64" t="s">
        <v>687</v>
      </c>
      <c r="I316" s="241">
        <v>4.252987265625</v>
      </c>
    </row>
    <row r="317" spans="1:9" s="20" customFormat="1" ht="12" thickBot="1">
      <c r="A317" s="64" t="s">
        <v>602</v>
      </c>
      <c r="B317" s="287" t="s">
        <v>730</v>
      </c>
      <c r="C317" s="234">
        <v>25</v>
      </c>
      <c r="D317" s="233">
        <v>48</v>
      </c>
      <c r="E317" s="506">
        <f t="shared" si="13"/>
        <v>1.03832203125</v>
      </c>
      <c r="F317" s="241">
        <v>49.8394575</v>
      </c>
      <c r="G317" s="3"/>
      <c r="H317" s="64" t="s">
        <v>689</v>
      </c>
      <c r="I317" s="241">
        <v>4.252987265625</v>
      </c>
    </row>
    <row r="318" spans="1:9" s="20" customFormat="1" ht="12" thickBot="1">
      <c r="A318" s="64" t="s">
        <v>603</v>
      </c>
      <c r="B318" s="287" t="s">
        <v>731</v>
      </c>
      <c r="C318" s="234">
        <v>25</v>
      </c>
      <c r="D318" s="233">
        <v>48</v>
      </c>
      <c r="E318" s="506">
        <f t="shared" si="13"/>
        <v>1.03832203125</v>
      </c>
      <c r="F318" s="241">
        <v>49.8394575</v>
      </c>
      <c r="G318" s="3"/>
      <c r="H318" s="64" t="s">
        <v>690</v>
      </c>
      <c r="I318" s="241">
        <v>4.252987265625</v>
      </c>
    </row>
    <row r="319" spans="1:9" s="20" customFormat="1" ht="12" thickBot="1">
      <c r="A319" s="64" t="s">
        <v>604</v>
      </c>
      <c r="B319" s="287" t="s">
        <v>732</v>
      </c>
      <c r="C319" s="234">
        <v>25</v>
      </c>
      <c r="D319" s="233">
        <v>48</v>
      </c>
      <c r="E319" s="506">
        <f t="shared" si="13"/>
        <v>1.03832203125</v>
      </c>
      <c r="F319" s="241">
        <v>49.8394575</v>
      </c>
      <c r="G319" s="3"/>
      <c r="H319" s="64" t="s">
        <v>691</v>
      </c>
      <c r="I319" s="241">
        <v>4.252987265625</v>
      </c>
    </row>
    <row r="320" spans="1:9" s="20" customFormat="1" ht="12" thickBot="1">
      <c r="A320" s="64" t="s">
        <v>605</v>
      </c>
      <c r="B320" s="287" t="s">
        <v>733</v>
      </c>
      <c r="C320" s="234">
        <v>25</v>
      </c>
      <c r="D320" s="233">
        <v>48</v>
      </c>
      <c r="E320" s="506">
        <f t="shared" si="13"/>
        <v>1.03832203125</v>
      </c>
      <c r="F320" s="241">
        <v>49.8394575</v>
      </c>
      <c r="G320" s="3"/>
      <c r="H320" s="64" t="s">
        <v>692</v>
      </c>
      <c r="I320" s="241">
        <v>4.252987265625</v>
      </c>
    </row>
    <row r="321" spans="1:9" s="20" customFormat="1" ht="12" thickBot="1">
      <c r="A321" s="401" t="s">
        <v>877</v>
      </c>
      <c r="B321" s="485" t="s">
        <v>875</v>
      </c>
      <c r="C321" s="486">
        <v>25</v>
      </c>
      <c r="D321" s="487">
        <v>48</v>
      </c>
      <c r="E321" s="506">
        <f t="shared" si="13"/>
        <v>1.03832203125</v>
      </c>
      <c r="F321" s="488">
        <v>49.8394575</v>
      </c>
      <c r="G321" s="420"/>
      <c r="H321" s="401" t="s">
        <v>878</v>
      </c>
      <c r="I321" s="488">
        <v>4.252987265625</v>
      </c>
    </row>
    <row r="322" spans="1:9" s="310" customFormat="1" ht="12" thickBot="1">
      <c r="A322" s="401" t="s">
        <v>882</v>
      </c>
      <c r="B322" s="485" t="s">
        <v>923</v>
      </c>
      <c r="C322" s="486">
        <v>25</v>
      </c>
      <c r="D322" s="487">
        <v>48</v>
      </c>
      <c r="E322" s="506">
        <f t="shared" si="13"/>
        <v>1.08185109375</v>
      </c>
      <c r="F322" s="405">
        <v>51.928852500000005</v>
      </c>
      <c r="G322" s="420"/>
      <c r="H322" s="401" t="s">
        <v>885</v>
      </c>
      <c r="I322" s="405">
        <v>4.252987265625</v>
      </c>
    </row>
    <row r="323" spans="1:9" s="310" customFormat="1" ht="12" thickBot="1">
      <c r="A323" s="394" t="s">
        <v>883</v>
      </c>
      <c r="B323" s="489" t="s">
        <v>923</v>
      </c>
      <c r="C323" s="425">
        <v>25</v>
      </c>
      <c r="D323" s="424">
        <v>48</v>
      </c>
      <c r="E323" s="506">
        <f t="shared" si="13"/>
        <v>1.08185109375</v>
      </c>
      <c r="F323" s="426">
        <v>51.928852500000005</v>
      </c>
      <c r="G323" s="420"/>
      <c r="H323" s="394" t="s">
        <v>886</v>
      </c>
      <c r="I323" s="426">
        <v>4.252987265625</v>
      </c>
    </row>
    <row r="324" spans="1:9" s="20" customFormat="1" ht="8.25" customHeight="1" thickBot="1">
      <c r="A324" s="235"/>
      <c r="B324" s="231"/>
      <c r="C324" s="231"/>
      <c r="D324" s="231"/>
      <c r="E324" s="232"/>
      <c r="F324" s="231"/>
      <c r="G324" s="181"/>
      <c r="H324" s="231"/>
      <c r="I324" s="288"/>
    </row>
    <row r="325" spans="1:9" s="193" customFormat="1" ht="19.5" customHeight="1" thickBot="1">
      <c r="A325" s="564" t="s">
        <v>935</v>
      </c>
      <c r="B325" s="565"/>
      <c r="C325" s="565"/>
      <c r="D325" s="565"/>
      <c r="E325" s="565"/>
      <c r="F325" s="565"/>
      <c r="G325" s="565"/>
      <c r="H325" s="565"/>
      <c r="I325" s="566"/>
    </row>
    <row r="326" spans="1:9" s="20" customFormat="1" ht="36.75" customHeight="1" thickBot="1">
      <c r="A326" s="555" t="s">
        <v>352</v>
      </c>
      <c r="B326" s="556"/>
      <c r="C326" s="556"/>
      <c r="D326" s="556"/>
      <c r="E326" s="556"/>
      <c r="F326" s="557"/>
      <c r="G326" s="108"/>
      <c r="H326" s="558" t="s">
        <v>499</v>
      </c>
      <c r="I326" s="559"/>
    </row>
    <row r="327" spans="1:9" s="20" customFormat="1" ht="12" thickBot="1">
      <c r="A327" s="94" t="s">
        <v>617</v>
      </c>
      <c r="B327" s="129" t="s">
        <v>735</v>
      </c>
      <c r="C327" s="146">
        <v>24</v>
      </c>
      <c r="D327" s="109">
        <v>64</v>
      </c>
      <c r="E327" s="506">
        <f aca="true" t="shared" si="14" ref="E327:E335">F327/D327</f>
        <v>0.7772575781250002</v>
      </c>
      <c r="F327" s="73">
        <v>49.74448500000001</v>
      </c>
      <c r="G327" s="108"/>
      <c r="H327" s="114" t="s">
        <v>626</v>
      </c>
      <c r="I327" s="469">
        <v>3.4935370312500003</v>
      </c>
    </row>
    <row r="328" spans="1:9" s="20" customFormat="1" ht="12" thickBot="1">
      <c r="A328" s="64" t="s">
        <v>618</v>
      </c>
      <c r="B328" s="101" t="s">
        <v>736</v>
      </c>
      <c r="C328" s="143">
        <v>24</v>
      </c>
      <c r="D328" s="78">
        <v>64</v>
      </c>
      <c r="E328" s="506">
        <f t="shared" si="14"/>
        <v>0.7772575781250002</v>
      </c>
      <c r="F328" s="39">
        <v>49.74448500000001</v>
      </c>
      <c r="G328" s="108"/>
      <c r="H328" s="77" t="s">
        <v>627</v>
      </c>
      <c r="I328" s="473">
        <v>3.4935370312500003</v>
      </c>
    </row>
    <row r="329" spans="1:9" s="20" customFormat="1" ht="12" thickBot="1">
      <c r="A329" s="64" t="s">
        <v>619</v>
      </c>
      <c r="B329" s="101" t="s">
        <v>737</v>
      </c>
      <c r="C329" s="143">
        <v>24</v>
      </c>
      <c r="D329" s="78">
        <v>64</v>
      </c>
      <c r="E329" s="506">
        <f t="shared" si="14"/>
        <v>0.7772575781250002</v>
      </c>
      <c r="F329" s="39">
        <v>49.74448500000001</v>
      </c>
      <c r="G329" s="108"/>
      <c r="H329" s="77" t="s">
        <v>628</v>
      </c>
      <c r="I329" s="473">
        <v>3.4935370312500003</v>
      </c>
    </row>
    <row r="330" spans="1:9" s="20" customFormat="1" ht="12" thickBot="1">
      <c r="A330" s="64" t="s">
        <v>620</v>
      </c>
      <c r="B330" s="101" t="s">
        <v>738</v>
      </c>
      <c r="C330" s="143">
        <v>24</v>
      </c>
      <c r="D330" s="78">
        <v>64</v>
      </c>
      <c r="E330" s="506">
        <f t="shared" si="14"/>
        <v>0.7772575781250002</v>
      </c>
      <c r="F330" s="39">
        <v>49.74448500000001</v>
      </c>
      <c r="G330" s="108"/>
      <c r="H330" s="77" t="s">
        <v>629</v>
      </c>
      <c r="I330" s="473">
        <v>3.4935370312500003</v>
      </c>
    </row>
    <row r="331" spans="1:9" s="20" customFormat="1" ht="12" thickBot="1">
      <c r="A331" s="64" t="s">
        <v>621</v>
      </c>
      <c r="B331" s="101" t="s">
        <v>739</v>
      </c>
      <c r="C331" s="143">
        <v>24</v>
      </c>
      <c r="D331" s="78">
        <v>64</v>
      </c>
      <c r="E331" s="506">
        <f t="shared" si="14"/>
        <v>0.7772575781250002</v>
      </c>
      <c r="F331" s="39">
        <v>49.74448500000001</v>
      </c>
      <c r="G331" s="108"/>
      <c r="H331" s="77" t="s">
        <v>630</v>
      </c>
      <c r="I331" s="473">
        <v>3.4935370312500003</v>
      </c>
    </row>
    <row r="332" spans="1:9" s="20" customFormat="1" ht="12" thickBot="1">
      <c r="A332" s="64" t="s">
        <v>622</v>
      </c>
      <c r="B332" s="101" t="s">
        <v>740</v>
      </c>
      <c r="C332" s="143">
        <v>24</v>
      </c>
      <c r="D332" s="78">
        <v>64</v>
      </c>
      <c r="E332" s="506">
        <f t="shared" si="14"/>
        <v>0.7772575781250002</v>
      </c>
      <c r="F332" s="39">
        <v>49.74448500000001</v>
      </c>
      <c r="G332" s="108"/>
      <c r="H332" s="77" t="s">
        <v>631</v>
      </c>
      <c r="I332" s="473">
        <v>3.4935370312500003</v>
      </c>
    </row>
    <row r="333" spans="1:9" s="20" customFormat="1" ht="12" thickBot="1">
      <c r="A333" s="64" t="s">
        <v>623</v>
      </c>
      <c r="B333" s="101" t="s">
        <v>741</v>
      </c>
      <c r="C333" s="143">
        <v>24</v>
      </c>
      <c r="D333" s="78">
        <v>64</v>
      </c>
      <c r="E333" s="506">
        <f t="shared" si="14"/>
        <v>0.7772575781250002</v>
      </c>
      <c r="F333" s="39">
        <v>49.74448500000001</v>
      </c>
      <c r="G333" s="108"/>
      <c r="H333" s="77" t="s">
        <v>632</v>
      </c>
      <c r="I333" s="473">
        <v>3.4935370312500003</v>
      </c>
    </row>
    <row r="334" spans="1:9" s="20" customFormat="1" ht="12" thickBot="1">
      <c r="A334" s="64" t="s">
        <v>625</v>
      </c>
      <c r="B334" s="101" t="s">
        <v>742</v>
      </c>
      <c r="C334" s="143">
        <v>24</v>
      </c>
      <c r="D334" s="78">
        <v>64</v>
      </c>
      <c r="E334" s="506">
        <f t="shared" si="14"/>
        <v>0.7772575781250002</v>
      </c>
      <c r="F334" s="39">
        <v>49.74448500000001</v>
      </c>
      <c r="G334" s="108"/>
      <c r="H334" s="77" t="s">
        <v>633</v>
      </c>
      <c r="I334" s="473">
        <v>3.4935370312500003</v>
      </c>
    </row>
    <row r="335" spans="1:9" s="20" customFormat="1" ht="12" thickBot="1">
      <c r="A335" s="105" t="s">
        <v>624</v>
      </c>
      <c r="B335" s="128" t="s">
        <v>743</v>
      </c>
      <c r="C335" s="148">
        <v>24</v>
      </c>
      <c r="D335" s="110">
        <v>64</v>
      </c>
      <c r="E335" s="506">
        <f t="shared" si="14"/>
        <v>0.7772575781250002</v>
      </c>
      <c r="F335" s="40">
        <v>49.74448500000001</v>
      </c>
      <c r="G335" s="108"/>
      <c r="H335" s="107" t="s">
        <v>634</v>
      </c>
      <c r="I335" s="473">
        <v>3.4935370312500003</v>
      </c>
    </row>
    <row r="336" spans="1:9" s="20" customFormat="1" ht="36.75" customHeight="1" thickBot="1">
      <c r="A336" s="555" t="s">
        <v>224</v>
      </c>
      <c r="B336" s="556"/>
      <c r="C336" s="556"/>
      <c r="D336" s="556"/>
      <c r="E336" s="556"/>
      <c r="F336" s="557"/>
      <c r="G336" s="4"/>
      <c r="H336" s="567" t="s">
        <v>494</v>
      </c>
      <c r="I336" s="568"/>
    </row>
    <row r="337" spans="1:9" s="20" customFormat="1" ht="12" thickBot="1">
      <c r="A337" s="94" t="s">
        <v>635</v>
      </c>
      <c r="B337" s="129" t="s">
        <v>735</v>
      </c>
      <c r="C337" s="146">
        <v>25</v>
      </c>
      <c r="D337" s="109">
        <v>48</v>
      </c>
      <c r="E337" s="506">
        <f aca="true" t="shared" si="15" ref="E337:E345">F337/D337</f>
        <v>1.03832203125</v>
      </c>
      <c r="F337" s="73">
        <v>49.8394575</v>
      </c>
      <c r="G337" s="108"/>
      <c r="H337" s="114" t="s">
        <v>644</v>
      </c>
      <c r="I337" s="136">
        <v>4.252987265625</v>
      </c>
    </row>
    <row r="338" spans="1:9" s="20" customFormat="1" ht="12" thickBot="1">
      <c r="A338" s="64" t="s">
        <v>636</v>
      </c>
      <c r="B338" s="101" t="s">
        <v>736</v>
      </c>
      <c r="C338" s="143">
        <v>25</v>
      </c>
      <c r="D338" s="78">
        <v>48</v>
      </c>
      <c r="E338" s="506">
        <f t="shared" si="15"/>
        <v>1.03832203125</v>
      </c>
      <c r="F338" s="39">
        <v>49.8394575</v>
      </c>
      <c r="G338" s="108"/>
      <c r="H338" s="77" t="s">
        <v>645</v>
      </c>
      <c r="I338" s="137">
        <v>4.252987265625</v>
      </c>
    </row>
    <row r="339" spans="1:9" s="20" customFormat="1" ht="12" thickBot="1">
      <c r="A339" s="64" t="s">
        <v>637</v>
      </c>
      <c r="B339" s="101" t="s">
        <v>737</v>
      </c>
      <c r="C339" s="143">
        <v>25</v>
      </c>
      <c r="D339" s="78">
        <v>48</v>
      </c>
      <c r="E339" s="506">
        <f t="shared" si="15"/>
        <v>1.03832203125</v>
      </c>
      <c r="F339" s="39">
        <v>49.8394575</v>
      </c>
      <c r="G339" s="108"/>
      <c r="H339" s="77" t="s">
        <v>646</v>
      </c>
      <c r="I339" s="137">
        <v>4.252987265625</v>
      </c>
    </row>
    <row r="340" spans="1:9" s="20" customFormat="1" ht="12" thickBot="1">
      <c r="A340" s="64" t="s">
        <v>638</v>
      </c>
      <c r="B340" s="101" t="s">
        <v>738</v>
      </c>
      <c r="C340" s="143">
        <v>25</v>
      </c>
      <c r="D340" s="78">
        <v>48</v>
      </c>
      <c r="E340" s="506">
        <f t="shared" si="15"/>
        <v>1.03832203125</v>
      </c>
      <c r="F340" s="39">
        <v>49.8394575</v>
      </c>
      <c r="G340" s="108"/>
      <c r="H340" s="77" t="s">
        <v>647</v>
      </c>
      <c r="I340" s="137">
        <v>4.252987265625</v>
      </c>
    </row>
    <row r="341" spans="1:9" s="20" customFormat="1" ht="12" thickBot="1">
      <c r="A341" s="64" t="s">
        <v>639</v>
      </c>
      <c r="B341" s="101" t="s">
        <v>739</v>
      </c>
      <c r="C341" s="143">
        <v>25</v>
      </c>
      <c r="D341" s="78">
        <v>48</v>
      </c>
      <c r="E341" s="506">
        <f t="shared" si="15"/>
        <v>1.03832203125</v>
      </c>
      <c r="F341" s="39">
        <v>49.8394575</v>
      </c>
      <c r="G341" s="108"/>
      <c r="H341" s="77" t="s">
        <v>648</v>
      </c>
      <c r="I341" s="137">
        <v>4.252987265625</v>
      </c>
    </row>
    <row r="342" spans="1:9" s="20" customFormat="1" ht="12" thickBot="1">
      <c r="A342" s="64" t="s">
        <v>640</v>
      </c>
      <c r="B342" s="101" t="s">
        <v>740</v>
      </c>
      <c r="C342" s="143">
        <v>25</v>
      </c>
      <c r="D342" s="78">
        <v>48</v>
      </c>
      <c r="E342" s="506">
        <f t="shared" si="15"/>
        <v>1.03832203125</v>
      </c>
      <c r="F342" s="39">
        <v>49.8394575</v>
      </c>
      <c r="G342" s="108"/>
      <c r="H342" s="77" t="s">
        <v>649</v>
      </c>
      <c r="I342" s="137">
        <v>4.252987265625</v>
      </c>
    </row>
    <row r="343" spans="1:9" s="20" customFormat="1" ht="12" thickBot="1">
      <c r="A343" s="64" t="s">
        <v>641</v>
      </c>
      <c r="B343" s="101" t="s">
        <v>741</v>
      </c>
      <c r="C343" s="143">
        <v>25</v>
      </c>
      <c r="D343" s="78">
        <v>48</v>
      </c>
      <c r="E343" s="506">
        <f t="shared" si="15"/>
        <v>1.03832203125</v>
      </c>
      <c r="F343" s="39">
        <v>49.8394575</v>
      </c>
      <c r="G343" s="108"/>
      <c r="H343" s="77" t="s">
        <v>650</v>
      </c>
      <c r="I343" s="137">
        <v>4.252987265625</v>
      </c>
    </row>
    <row r="344" spans="1:9" s="20" customFormat="1" ht="12" thickBot="1">
      <c r="A344" s="64" t="s">
        <v>642</v>
      </c>
      <c r="B344" s="101" t="s">
        <v>742</v>
      </c>
      <c r="C344" s="143">
        <v>25</v>
      </c>
      <c r="D344" s="78">
        <v>48</v>
      </c>
      <c r="E344" s="506">
        <f t="shared" si="15"/>
        <v>1.03832203125</v>
      </c>
      <c r="F344" s="39">
        <v>49.8394575</v>
      </c>
      <c r="G344" s="108"/>
      <c r="H344" s="77" t="s">
        <v>651</v>
      </c>
      <c r="I344" s="137">
        <v>4.252987265625</v>
      </c>
    </row>
    <row r="345" spans="1:9" s="20" customFormat="1" ht="12" thickBot="1">
      <c r="A345" s="105" t="s">
        <v>643</v>
      </c>
      <c r="B345" s="128" t="s">
        <v>743</v>
      </c>
      <c r="C345" s="148">
        <v>25</v>
      </c>
      <c r="D345" s="110">
        <v>48</v>
      </c>
      <c r="E345" s="506">
        <f t="shared" si="15"/>
        <v>1.03832203125</v>
      </c>
      <c r="F345" s="40">
        <v>49.8394575</v>
      </c>
      <c r="G345" s="108"/>
      <c r="H345" s="107" t="s">
        <v>652</v>
      </c>
      <c r="I345" s="138">
        <v>4.252987265625</v>
      </c>
    </row>
    <row r="346" spans="1:9" ht="12.75" customHeight="1" thickBot="1">
      <c r="A346" s="174"/>
      <c r="B346" s="175"/>
      <c r="C346" s="176"/>
      <c r="D346" s="176"/>
      <c r="E346" s="176"/>
      <c r="F346" s="177"/>
      <c r="H346" s="177"/>
      <c r="I346" s="178"/>
    </row>
    <row r="347" spans="1:9" s="194" customFormat="1" ht="19.5" customHeight="1" thickBot="1">
      <c r="A347" s="564" t="s">
        <v>936</v>
      </c>
      <c r="B347" s="565"/>
      <c r="C347" s="565"/>
      <c r="D347" s="565"/>
      <c r="E347" s="565"/>
      <c r="F347" s="565"/>
      <c r="G347" s="565"/>
      <c r="H347" s="565"/>
      <c r="I347" s="566"/>
    </row>
    <row r="348" spans="1:9" ht="45" customHeight="1" thickBot="1">
      <c r="A348" s="555" t="s">
        <v>352</v>
      </c>
      <c r="B348" s="556"/>
      <c r="C348" s="556"/>
      <c r="D348" s="556"/>
      <c r="E348" s="556"/>
      <c r="F348" s="557"/>
      <c r="H348" s="558" t="s">
        <v>499</v>
      </c>
      <c r="I348" s="559"/>
    </row>
    <row r="349" spans="1:9" ht="12" thickBot="1">
      <c r="A349" s="99" t="s">
        <v>565</v>
      </c>
      <c r="B349" s="100" t="s">
        <v>744</v>
      </c>
      <c r="C349" s="328">
        <v>24</v>
      </c>
      <c r="D349" s="165">
        <v>64</v>
      </c>
      <c r="E349" s="506">
        <f aca="true" t="shared" si="16" ref="E349:E357">F349/D349</f>
        <v>0.8204568750000003</v>
      </c>
      <c r="F349" s="136">
        <v>52.50924000000002</v>
      </c>
      <c r="H349" s="168" t="s">
        <v>566</v>
      </c>
      <c r="I349" s="490">
        <v>3.79955953125</v>
      </c>
    </row>
    <row r="350" spans="1:9" ht="12" thickBot="1">
      <c r="A350" s="64" t="s">
        <v>567</v>
      </c>
      <c r="B350" s="101" t="s">
        <v>745</v>
      </c>
      <c r="C350" s="143">
        <v>24</v>
      </c>
      <c r="D350" s="78">
        <v>64</v>
      </c>
      <c r="E350" s="506">
        <f t="shared" si="16"/>
        <v>0.8204568750000003</v>
      </c>
      <c r="F350" s="137">
        <v>52.50924000000002</v>
      </c>
      <c r="H350" s="28" t="s">
        <v>568</v>
      </c>
      <c r="I350" s="475">
        <v>3.79955953125</v>
      </c>
    </row>
    <row r="351" spans="1:9" ht="12" thickBot="1">
      <c r="A351" s="102" t="s">
        <v>569</v>
      </c>
      <c r="B351" s="103" t="s">
        <v>746</v>
      </c>
      <c r="C351" s="315">
        <v>24</v>
      </c>
      <c r="D351" s="166">
        <v>64</v>
      </c>
      <c r="E351" s="506">
        <f t="shared" si="16"/>
        <v>0.8204568750000003</v>
      </c>
      <c r="F351" s="137">
        <v>52.50924000000002</v>
      </c>
      <c r="G351" s="154"/>
      <c r="H351" s="27" t="s">
        <v>570</v>
      </c>
      <c r="I351" s="475">
        <v>3.79955953125</v>
      </c>
    </row>
    <row r="352" spans="1:9" ht="12" thickBot="1">
      <c r="A352" s="102" t="s">
        <v>854</v>
      </c>
      <c r="B352" s="103" t="s">
        <v>855</v>
      </c>
      <c r="C352" s="315">
        <v>24</v>
      </c>
      <c r="D352" s="166">
        <v>64</v>
      </c>
      <c r="E352" s="506">
        <f t="shared" si="16"/>
        <v>0.8204568750000003</v>
      </c>
      <c r="F352" s="137">
        <v>52.50924000000002</v>
      </c>
      <c r="H352" s="27" t="s">
        <v>856</v>
      </c>
      <c r="I352" s="475">
        <v>3.79955953125</v>
      </c>
    </row>
    <row r="353" spans="1:9" ht="12" thickBot="1">
      <c r="A353" s="102" t="s">
        <v>858</v>
      </c>
      <c r="B353" s="103" t="s">
        <v>857</v>
      </c>
      <c r="C353" s="315">
        <v>24</v>
      </c>
      <c r="D353" s="166">
        <v>64</v>
      </c>
      <c r="E353" s="506">
        <f t="shared" si="16"/>
        <v>0.8204568750000003</v>
      </c>
      <c r="F353" s="137">
        <v>52.50924000000002</v>
      </c>
      <c r="H353" s="27" t="s">
        <v>861</v>
      </c>
      <c r="I353" s="475">
        <v>3.79955953125</v>
      </c>
    </row>
    <row r="354" spans="1:9" ht="12" thickBot="1">
      <c r="A354" s="102" t="s">
        <v>864</v>
      </c>
      <c r="B354" s="103" t="s">
        <v>865</v>
      </c>
      <c r="C354" s="315">
        <v>24</v>
      </c>
      <c r="D354" s="166">
        <v>64</v>
      </c>
      <c r="E354" s="506">
        <f t="shared" si="16"/>
        <v>0.8204568750000003</v>
      </c>
      <c r="F354" s="137">
        <v>52.50924000000002</v>
      </c>
      <c r="H354" s="27" t="s">
        <v>866</v>
      </c>
      <c r="I354" s="475">
        <v>3.79955953125</v>
      </c>
    </row>
    <row r="355" spans="1:9" ht="12" thickBot="1">
      <c r="A355" s="75" t="s">
        <v>577</v>
      </c>
      <c r="B355" s="155" t="s">
        <v>747</v>
      </c>
      <c r="C355" s="147">
        <v>24</v>
      </c>
      <c r="D355" s="119">
        <v>64</v>
      </c>
      <c r="E355" s="506">
        <f t="shared" si="16"/>
        <v>0.8204568750000003</v>
      </c>
      <c r="F355" s="137">
        <v>52.50924000000002</v>
      </c>
      <c r="G355" s="156"/>
      <c r="H355" s="30" t="s">
        <v>580</v>
      </c>
      <c r="I355" s="475">
        <v>3.79955953125</v>
      </c>
    </row>
    <row r="356" spans="1:9" ht="12" thickBot="1">
      <c r="A356" s="64" t="s">
        <v>578</v>
      </c>
      <c r="B356" s="101" t="s">
        <v>748</v>
      </c>
      <c r="C356" s="143">
        <v>24</v>
      </c>
      <c r="D356" s="78">
        <v>64</v>
      </c>
      <c r="E356" s="506">
        <f t="shared" si="16"/>
        <v>0.8204568750000003</v>
      </c>
      <c r="F356" s="137">
        <v>52.50924000000002</v>
      </c>
      <c r="H356" s="28" t="s">
        <v>581</v>
      </c>
      <c r="I356" s="475">
        <v>3.79955953125</v>
      </c>
    </row>
    <row r="357" spans="1:9" ht="12" thickBot="1">
      <c r="A357" s="96" t="s">
        <v>579</v>
      </c>
      <c r="B357" s="124" t="s">
        <v>749</v>
      </c>
      <c r="C357" s="329">
        <v>24</v>
      </c>
      <c r="D357" s="167">
        <v>64</v>
      </c>
      <c r="E357" s="506">
        <f t="shared" si="16"/>
        <v>0.8204568750000003</v>
      </c>
      <c r="F357" s="138">
        <v>52.50924000000002</v>
      </c>
      <c r="H357" s="169" t="s">
        <v>582</v>
      </c>
      <c r="I357" s="475">
        <v>3.79955953125</v>
      </c>
    </row>
    <row r="358" spans="1:9" ht="38.25" customHeight="1" thickBot="1">
      <c r="A358" s="555" t="s">
        <v>224</v>
      </c>
      <c r="B358" s="556"/>
      <c r="C358" s="556"/>
      <c r="D358" s="556"/>
      <c r="E358" s="556"/>
      <c r="F358" s="557"/>
      <c r="H358" s="567" t="s">
        <v>494</v>
      </c>
      <c r="I358" s="568"/>
    </row>
    <row r="359" spans="1:9" ht="12" thickBot="1">
      <c r="A359" s="94" t="s">
        <v>571</v>
      </c>
      <c r="B359" s="159" t="s">
        <v>744</v>
      </c>
      <c r="C359" s="151">
        <v>25</v>
      </c>
      <c r="D359" s="109">
        <v>48</v>
      </c>
      <c r="E359" s="506">
        <f aca="true" t="shared" si="17" ref="E359:E367">F359/D359</f>
        <v>1.0959210937500001</v>
      </c>
      <c r="F359" s="136">
        <v>52.60421250000001</v>
      </c>
      <c r="H359" s="114" t="s">
        <v>574</v>
      </c>
      <c r="I359" s="90">
        <v>4.284644765625001</v>
      </c>
    </row>
    <row r="360" spans="1:9" ht="12" thickBot="1">
      <c r="A360" s="64" t="s">
        <v>573</v>
      </c>
      <c r="B360" s="126" t="s">
        <v>745</v>
      </c>
      <c r="C360" s="152">
        <v>25</v>
      </c>
      <c r="D360" s="78">
        <v>48</v>
      </c>
      <c r="E360" s="506">
        <f t="shared" si="17"/>
        <v>1.0959210937500001</v>
      </c>
      <c r="F360" s="137">
        <v>52.60421250000001</v>
      </c>
      <c r="H360" s="77" t="s">
        <v>575</v>
      </c>
      <c r="I360" s="46">
        <v>4.284644765625001</v>
      </c>
    </row>
    <row r="361" spans="1:9" ht="12" thickBot="1">
      <c r="A361" s="64" t="s">
        <v>572</v>
      </c>
      <c r="B361" s="127" t="s">
        <v>746</v>
      </c>
      <c r="C361" s="152">
        <v>25</v>
      </c>
      <c r="D361" s="78">
        <v>48</v>
      </c>
      <c r="E361" s="506">
        <f t="shared" si="17"/>
        <v>1.0959210937500001</v>
      </c>
      <c r="F361" s="137">
        <v>52.60421250000001</v>
      </c>
      <c r="H361" s="77" t="s">
        <v>576</v>
      </c>
      <c r="I361" s="46">
        <v>4.284644765625001</v>
      </c>
    </row>
    <row r="362" spans="1:9" ht="12" thickBot="1">
      <c r="A362" s="102" t="s">
        <v>859</v>
      </c>
      <c r="B362" s="103" t="s">
        <v>855</v>
      </c>
      <c r="C362" s="152">
        <v>25</v>
      </c>
      <c r="D362" s="78">
        <v>48</v>
      </c>
      <c r="E362" s="506">
        <f t="shared" si="17"/>
        <v>1.0959210937500001</v>
      </c>
      <c r="F362" s="137">
        <v>52.60421250000001</v>
      </c>
      <c r="H362" s="77" t="s">
        <v>860</v>
      </c>
      <c r="I362" s="46">
        <v>4.284644765625001</v>
      </c>
    </row>
    <row r="363" spans="1:9" ht="12" thickBot="1">
      <c r="A363" s="102" t="s">
        <v>862</v>
      </c>
      <c r="B363" s="103" t="s">
        <v>857</v>
      </c>
      <c r="C363" s="152">
        <v>25</v>
      </c>
      <c r="D363" s="78">
        <v>48</v>
      </c>
      <c r="E363" s="506">
        <f t="shared" si="17"/>
        <v>1.0959210937500001</v>
      </c>
      <c r="F363" s="137">
        <v>52.60421250000001</v>
      </c>
      <c r="H363" s="77" t="s">
        <v>863</v>
      </c>
      <c r="I363" s="46">
        <v>4.284644765625001</v>
      </c>
    </row>
    <row r="364" spans="1:9" ht="12" thickBot="1">
      <c r="A364" s="102" t="s">
        <v>867</v>
      </c>
      <c r="B364" s="103" t="s">
        <v>865</v>
      </c>
      <c r="C364" s="152">
        <v>25</v>
      </c>
      <c r="D364" s="78">
        <v>48</v>
      </c>
      <c r="E364" s="506">
        <f t="shared" si="17"/>
        <v>1.0959210937500001</v>
      </c>
      <c r="F364" s="137">
        <v>52.60421250000001</v>
      </c>
      <c r="H364" s="27" t="s">
        <v>868</v>
      </c>
      <c r="I364" s="46">
        <v>4.284644765625001</v>
      </c>
    </row>
    <row r="365" spans="1:9" ht="12" thickBot="1">
      <c r="A365" s="64" t="s">
        <v>583</v>
      </c>
      <c r="B365" s="160" t="s">
        <v>747</v>
      </c>
      <c r="C365" s="152">
        <v>25</v>
      </c>
      <c r="D365" s="78">
        <v>48</v>
      </c>
      <c r="E365" s="506">
        <f t="shared" si="17"/>
        <v>1.0959210937500001</v>
      </c>
      <c r="F365" s="137">
        <v>52.60421250000001</v>
      </c>
      <c r="H365" s="77" t="s">
        <v>586</v>
      </c>
      <c r="I365" s="46">
        <v>4.284644765625001</v>
      </c>
    </row>
    <row r="366" spans="1:9" ht="12" thickBot="1">
      <c r="A366" s="64" t="s">
        <v>584</v>
      </c>
      <c r="B366" s="126" t="s">
        <v>748</v>
      </c>
      <c r="C366" s="152">
        <v>25</v>
      </c>
      <c r="D366" s="78">
        <v>48</v>
      </c>
      <c r="E366" s="506">
        <f t="shared" si="17"/>
        <v>1.0959210937500001</v>
      </c>
      <c r="F366" s="137">
        <v>52.60421250000001</v>
      </c>
      <c r="H366" s="77" t="s">
        <v>587</v>
      </c>
      <c r="I366" s="46">
        <v>4.284644765625001</v>
      </c>
    </row>
    <row r="367" spans="1:9" ht="12" thickBot="1">
      <c r="A367" s="105" t="s">
        <v>585</v>
      </c>
      <c r="B367" s="161" t="s">
        <v>749</v>
      </c>
      <c r="C367" s="153">
        <v>25</v>
      </c>
      <c r="D367" s="110">
        <v>48</v>
      </c>
      <c r="E367" s="506">
        <f t="shared" si="17"/>
        <v>1.0959210937500001</v>
      </c>
      <c r="F367" s="138">
        <v>52.60421250000001</v>
      </c>
      <c r="H367" s="107" t="s">
        <v>588</v>
      </c>
      <c r="I367" s="91">
        <v>4.284644765625001</v>
      </c>
    </row>
    <row r="368" spans="1:9" ht="10.5" thickBot="1">
      <c r="A368" s="174"/>
      <c r="B368" s="175"/>
      <c r="C368" s="176"/>
      <c r="D368" s="176"/>
      <c r="E368" s="176"/>
      <c r="F368" s="177"/>
      <c r="H368" s="177"/>
      <c r="I368" s="178"/>
    </row>
    <row r="369" spans="1:9" s="8" customFormat="1" ht="19.5" customHeight="1" thickBot="1">
      <c r="A369" s="564" t="s">
        <v>548</v>
      </c>
      <c r="B369" s="565"/>
      <c r="C369" s="565"/>
      <c r="D369" s="565"/>
      <c r="E369" s="565"/>
      <c r="F369" s="565"/>
      <c r="G369" s="565"/>
      <c r="H369" s="565"/>
      <c r="I369" s="566"/>
    </row>
    <row r="370" spans="1:9" s="8" customFormat="1" ht="38.25" customHeight="1" thickBot="1">
      <c r="A370" s="555" t="s">
        <v>486</v>
      </c>
      <c r="B370" s="556"/>
      <c r="C370" s="556"/>
      <c r="D370" s="556"/>
      <c r="E370" s="556"/>
      <c r="F370" s="557"/>
      <c r="G370" s="80"/>
      <c r="H370" s="535" t="s">
        <v>503</v>
      </c>
      <c r="I370" s="536"/>
    </row>
    <row r="371" spans="1:9" s="8" customFormat="1" ht="15" customHeight="1" thickBot="1">
      <c r="A371" s="480" t="s">
        <v>437</v>
      </c>
      <c r="B371" s="491" t="s">
        <v>535</v>
      </c>
      <c r="C371" s="492">
        <v>26</v>
      </c>
      <c r="D371" s="468">
        <v>54</v>
      </c>
      <c r="E371" s="506">
        <f aca="true" t="shared" si="18" ref="E371:E386">F371/D371</f>
        <v>0.8741256588750004</v>
      </c>
      <c r="F371" s="493">
        <v>47.20278557925002</v>
      </c>
      <c r="G371" s="420"/>
      <c r="H371" s="480" t="s">
        <v>441</v>
      </c>
      <c r="I371" s="494">
        <v>4.394497345875001</v>
      </c>
    </row>
    <row r="372" spans="1:9" s="8" customFormat="1" ht="15" customHeight="1" thickBot="1">
      <c r="A372" s="401" t="s">
        <v>391</v>
      </c>
      <c r="B372" s="495" t="s">
        <v>536</v>
      </c>
      <c r="C372" s="496">
        <v>26</v>
      </c>
      <c r="D372" s="443">
        <v>54</v>
      </c>
      <c r="E372" s="506">
        <f t="shared" si="18"/>
        <v>0.9052977438750004</v>
      </c>
      <c r="F372" s="444">
        <v>48.88607816925002</v>
      </c>
      <c r="G372" s="420"/>
      <c r="H372" s="401" t="s">
        <v>395</v>
      </c>
      <c r="I372" s="405">
        <v>4.121741602125001</v>
      </c>
    </row>
    <row r="373" spans="1:9" s="8" customFormat="1" ht="15" customHeight="1" thickBot="1">
      <c r="A373" s="401" t="s">
        <v>438</v>
      </c>
      <c r="B373" s="497" t="s">
        <v>537</v>
      </c>
      <c r="C373" s="498">
        <v>26</v>
      </c>
      <c r="D373" s="443">
        <v>54</v>
      </c>
      <c r="E373" s="506">
        <f t="shared" si="18"/>
        <v>0.8273675313750002</v>
      </c>
      <c r="F373" s="444">
        <v>44.67784669425001</v>
      </c>
      <c r="G373" s="420"/>
      <c r="H373" s="401" t="s">
        <v>442</v>
      </c>
      <c r="I373" s="405">
        <v>3.985363730250001</v>
      </c>
    </row>
    <row r="374" spans="1:9" s="8" customFormat="1" ht="15" customHeight="1" thickBot="1">
      <c r="A374" s="401" t="s">
        <v>439</v>
      </c>
      <c r="B374" s="497" t="s">
        <v>538</v>
      </c>
      <c r="C374" s="498">
        <v>26</v>
      </c>
      <c r="D374" s="443">
        <v>54</v>
      </c>
      <c r="E374" s="506">
        <f t="shared" si="18"/>
        <v>0.9150390204375003</v>
      </c>
      <c r="F374" s="444">
        <v>49.41210710362502</v>
      </c>
      <c r="G374" s="420"/>
      <c r="H374" s="401" t="s">
        <v>443</v>
      </c>
      <c r="I374" s="405">
        <v>4.121741602125001</v>
      </c>
    </row>
    <row r="375" spans="1:9" s="8" customFormat="1" ht="15" customHeight="1" thickBot="1">
      <c r="A375" s="401" t="s">
        <v>392</v>
      </c>
      <c r="B375" s="497" t="s">
        <v>540</v>
      </c>
      <c r="C375" s="498">
        <v>26</v>
      </c>
      <c r="D375" s="443">
        <v>54</v>
      </c>
      <c r="E375" s="506">
        <f t="shared" si="18"/>
        <v>0.9442628501250004</v>
      </c>
      <c r="F375" s="444">
        <v>50.99019390675002</v>
      </c>
      <c r="G375" s="433"/>
      <c r="H375" s="401" t="s">
        <v>400</v>
      </c>
      <c r="I375" s="405">
        <v>4.121741602125001</v>
      </c>
    </row>
    <row r="376" spans="1:9" s="8" customFormat="1" ht="15" customHeight="1" thickBot="1">
      <c r="A376" s="401" t="s">
        <v>440</v>
      </c>
      <c r="B376" s="497" t="s">
        <v>539</v>
      </c>
      <c r="C376" s="498">
        <v>26</v>
      </c>
      <c r="D376" s="443">
        <v>54</v>
      </c>
      <c r="E376" s="506">
        <f t="shared" si="18"/>
        <v>0.8741256588750004</v>
      </c>
      <c r="F376" s="444">
        <v>47.20278557925002</v>
      </c>
      <c r="G376" s="420"/>
      <c r="H376" s="401" t="s">
        <v>444</v>
      </c>
      <c r="I376" s="405">
        <v>4.394497345875001</v>
      </c>
    </row>
    <row r="377" spans="1:9" s="8" customFormat="1" ht="15" customHeight="1" thickBot="1">
      <c r="A377" s="401" t="s">
        <v>446</v>
      </c>
      <c r="B377" s="497" t="s">
        <v>515</v>
      </c>
      <c r="C377" s="498">
        <v>26</v>
      </c>
      <c r="D377" s="443">
        <v>54</v>
      </c>
      <c r="E377" s="506">
        <f t="shared" si="18"/>
        <v>1.0221930626250004</v>
      </c>
      <c r="F377" s="444">
        <v>55.19842538175002</v>
      </c>
      <c r="G377" s="420"/>
      <c r="H377" s="401" t="s">
        <v>396</v>
      </c>
      <c r="I377" s="405">
        <v>4.530875217750001</v>
      </c>
    </row>
    <row r="378" spans="1:9" s="8" customFormat="1" ht="15" customHeight="1" thickBot="1">
      <c r="A378" s="401" t="s">
        <v>898</v>
      </c>
      <c r="B378" s="497" t="s">
        <v>721</v>
      </c>
      <c r="C378" s="498">
        <v>26</v>
      </c>
      <c r="D378" s="443">
        <v>54</v>
      </c>
      <c r="E378" s="506">
        <f t="shared" si="18"/>
        <v>1.0221930626250004</v>
      </c>
      <c r="F378" s="444">
        <v>55.19842538175002</v>
      </c>
      <c r="G378" s="420"/>
      <c r="H378" s="401" t="s">
        <v>899</v>
      </c>
      <c r="I378" s="405">
        <v>4.530875217750001</v>
      </c>
    </row>
    <row r="379" spans="1:9" s="8" customFormat="1" ht="15" customHeight="1" thickBot="1">
      <c r="A379" s="401" t="s">
        <v>809</v>
      </c>
      <c r="B379" s="497" t="s">
        <v>516</v>
      </c>
      <c r="C379" s="498">
        <v>26</v>
      </c>
      <c r="D379" s="443">
        <v>54</v>
      </c>
      <c r="E379" s="506">
        <f t="shared" si="18"/>
        <v>0.9715384245</v>
      </c>
      <c r="F379" s="444">
        <v>52.463074923</v>
      </c>
      <c r="G379" s="420"/>
      <c r="H379" s="401" t="s">
        <v>819</v>
      </c>
      <c r="I379" s="405">
        <v>4.121741602125001</v>
      </c>
    </row>
    <row r="380" spans="1:9" s="8" customFormat="1" ht="15" customHeight="1" thickBot="1">
      <c r="A380" s="401" t="s">
        <v>393</v>
      </c>
      <c r="B380" s="497" t="s">
        <v>517</v>
      </c>
      <c r="C380" s="498">
        <v>26</v>
      </c>
      <c r="D380" s="443">
        <v>54</v>
      </c>
      <c r="E380" s="506">
        <f t="shared" si="18"/>
        <v>0.9832279563750005</v>
      </c>
      <c r="F380" s="444">
        <v>53.094309644250025</v>
      </c>
      <c r="G380" s="420"/>
      <c r="H380" s="401" t="s">
        <v>397</v>
      </c>
      <c r="I380" s="405">
        <v>4.121741602125001</v>
      </c>
    </row>
    <row r="381" spans="1:9" s="8" customFormat="1" ht="15" customHeight="1" thickBot="1">
      <c r="A381" s="401" t="s">
        <v>810</v>
      </c>
      <c r="B381" s="497" t="s">
        <v>518</v>
      </c>
      <c r="C381" s="498">
        <v>26</v>
      </c>
      <c r="D381" s="443">
        <v>54</v>
      </c>
      <c r="E381" s="506">
        <f t="shared" si="18"/>
        <v>0.9715384245</v>
      </c>
      <c r="F381" s="444">
        <v>52.463074923</v>
      </c>
      <c r="G381" s="420"/>
      <c r="H381" s="401" t="s">
        <v>820</v>
      </c>
      <c r="I381" s="405">
        <v>4.121741602125001</v>
      </c>
    </row>
    <row r="382" spans="1:9" s="8" customFormat="1" ht="15" customHeight="1" thickBot="1">
      <c r="A382" s="401" t="s">
        <v>445</v>
      </c>
      <c r="B382" s="495" t="s">
        <v>524</v>
      </c>
      <c r="C382" s="498">
        <v>26</v>
      </c>
      <c r="D382" s="443">
        <v>54</v>
      </c>
      <c r="E382" s="506">
        <f t="shared" si="18"/>
        <v>1.0221930626250004</v>
      </c>
      <c r="F382" s="444">
        <v>55.19842538175002</v>
      </c>
      <c r="G382" s="420"/>
      <c r="H382" s="401" t="s">
        <v>398</v>
      </c>
      <c r="I382" s="405">
        <v>4.530875217750001</v>
      </c>
    </row>
    <row r="383" spans="1:9" s="8" customFormat="1" ht="15" customHeight="1" thickBot="1">
      <c r="A383" s="401" t="s">
        <v>900</v>
      </c>
      <c r="B383" s="495" t="s">
        <v>525</v>
      </c>
      <c r="C383" s="498">
        <v>26</v>
      </c>
      <c r="D383" s="443">
        <v>54</v>
      </c>
      <c r="E383" s="506">
        <f t="shared" si="18"/>
        <v>1.0221930626250004</v>
      </c>
      <c r="F383" s="444">
        <v>55.19842538175002</v>
      </c>
      <c r="G383" s="420"/>
      <c r="H383" s="401" t="s">
        <v>901</v>
      </c>
      <c r="I383" s="405">
        <v>4.530875217750001</v>
      </c>
    </row>
    <row r="384" spans="1:9" s="8" customFormat="1" ht="15" customHeight="1" thickBot="1">
      <c r="A384" s="401" t="s">
        <v>394</v>
      </c>
      <c r="B384" s="495" t="s">
        <v>529</v>
      </c>
      <c r="C384" s="498">
        <v>26</v>
      </c>
      <c r="D384" s="443">
        <v>54</v>
      </c>
      <c r="E384" s="506">
        <f t="shared" si="18"/>
        <v>0.9754349351250001</v>
      </c>
      <c r="F384" s="444">
        <v>52.67348649675001</v>
      </c>
      <c r="G384" s="420"/>
      <c r="H384" s="401" t="s">
        <v>399</v>
      </c>
      <c r="I384" s="405">
        <v>3.4398522427500007</v>
      </c>
    </row>
    <row r="385" spans="1:9" s="8" customFormat="1" ht="15" customHeight="1" thickBot="1">
      <c r="A385" s="401" t="s">
        <v>902</v>
      </c>
      <c r="B385" s="499" t="s">
        <v>836</v>
      </c>
      <c r="C385" s="498">
        <v>26</v>
      </c>
      <c r="D385" s="443">
        <v>54</v>
      </c>
      <c r="E385" s="506">
        <f t="shared" si="18"/>
        <v>1.0221930626250004</v>
      </c>
      <c r="F385" s="444">
        <v>55.19842538175002</v>
      </c>
      <c r="G385" s="420"/>
      <c r="H385" s="401" t="s">
        <v>903</v>
      </c>
      <c r="I385" s="405">
        <v>4.530875217750001</v>
      </c>
    </row>
    <row r="386" spans="1:9" s="8" customFormat="1" ht="15" customHeight="1" thickBot="1">
      <c r="A386" s="394" t="s">
        <v>812</v>
      </c>
      <c r="B386" s="500" t="s">
        <v>835</v>
      </c>
      <c r="C386" s="501">
        <v>26</v>
      </c>
      <c r="D386" s="478">
        <v>54</v>
      </c>
      <c r="E386" s="506">
        <f t="shared" si="18"/>
        <v>0.9715384245</v>
      </c>
      <c r="F386" s="398">
        <v>52.463074923</v>
      </c>
      <c r="G386" s="420"/>
      <c r="H386" s="394" t="s">
        <v>821</v>
      </c>
      <c r="I386" s="426">
        <v>4.121741602125001</v>
      </c>
    </row>
    <row r="387" spans="1:9" s="8" customFormat="1" ht="16.5" customHeight="1" thickBot="1">
      <c r="A387" s="537" t="s">
        <v>401</v>
      </c>
      <c r="B387" s="538"/>
      <c r="C387" s="538"/>
      <c r="D387" s="538"/>
      <c r="E387" s="538"/>
      <c r="F387" s="538"/>
      <c r="G387" s="538"/>
      <c r="H387" s="538"/>
      <c r="I387" s="539"/>
    </row>
    <row r="388" spans="1:9" s="8" customFormat="1" ht="8.25" customHeight="1" thickBot="1">
      <c r="A388" s="125"/>
      <c r="B388" s="115"/>
      <c r="C388" s="116"/>
      <c r="D388" s="117"/>
      <c r="E388" s="3"/>
      <c r="F388" s="81"/>
      <c r="G388" s="5"/>
      <c r="H388" s="84"/>
      <c r="I388" s="98"/>
    </row>
    <row r="389" spans="1:9" s="8" customFormat="1" ht="36.75" customHeight="1" thickBot="1">
      <c r="A389" s="555" t="s">
        <v>487</v>
      </c>
      <c r="B389" s="556"/>
      <c r="C389" s="556"/>
      <c r="D389" s="556"/>
      <c r="E389" s="556"/>
      <c r="F389" s="557"/>
      <c r="G389" s="80"/>
      <c r="H389" s="535" t="s">
        <v>504</v>
      </c>
      <c r="I389" s="536"/>
    </row>
    <row r="390" spans="1:9" s="8" customFormat="1" ht="16.5" customHeight="1" thickBot="1">
      <c r="A390" s="94" t="s">
        <v>488</v>
      </c>
      <c r="B390" s="95" t="s">
        <v>541</v>
      </c>
      <c r="C390" s="146">
        <v>26.5</v>
      </c>
      <c r="D390" s="33">
        <v>40</v>
      </c>
      <c r="E390" s="506">
        <f>F390/D390</f>
        <v>1.30283803125</v>
      </c>
      <c r="F390" s="90">
        <v>52.113521250000005</v>
      </c>
      <c r="G390" s="3"/>
      <c r="H390" s="94" t="s">
        <v>489</v>
      </c>
      <c r="I390" s="490">
        <v>4.737478921875001</v>
      </c>
    </row>
    <row r="391" spans="1:9" s="8" customFormat="1" ht="16.5" customHeight="1" thickBot="1">
      <c r="A391" s="537" t="s">
        <v>403</v>
      </c>
      <c r="B391" s="538"/>
      <c r="C391" s="538"/>
      <c r="D391" s="538"/>
      <c r="E391" s="538"/>
      <c r="F391" s="538"/>
      <c r="G391" s="538"/>
      <c r="H391" s="538"/>
      <c r="I391" s="539"/>
    </row>
    <row r="392" spans="1:9" s="8" customFormat="1" ht="6" customHeight="1" thickBot="1">
      <c r="A392" s="179"/>
      <c r="B392" s="85"/>
      <c r="C392" s="85"/>
      <c r="D392" s="85"/>
      <c r="E392" s="85"/>
      <c r="F392" s="163"/>
      <c r="G392" s="85"/>
      <c r="H392" s="163"/>
      <c r="I392" s="180"/>
    </row>
    <row r="393" spans="1:9" s="8" customFormat="1" ht="42.75" customHeight="1" thickBot="1">
      <c r="A393" s="555" t="s">
        <v>490</v>
      </c>
      <c r="B393" s="556"/>
      <c r="C393" s="556"/>
      <c r="D393" s="556"/>
      <c r="E393" s="556"/>
      <c r="F393" s="557"/>
      <c r="G393" s="80"/>
      <c r="H393" s="535" t="s">
        <v>505</v>
      </c>
      <c r="I393" s="536"/>
    </row>
    <row r="394" spans="1:9" s="20" customFormat="1" ht="15" customHeight="1" thickBot="1">
      <c r="A394" s="94" t="s">
        <v>422</v>
      </c>
      <c r="B394" s="118" t="s">
        <v>540</v>
      </c>
      <c r="C394" s="322">
        <v>29</v>
      </c>
      <c r="D394" s="109">
        <v>74</v>
      </c>
      <c r="E394" s="506">
        <f aca="true" t="shared" si="19" ref="E394:E399">F394/D394</f>
        <v>0.7131493581081083</v>
      </c>
      <c r="F394" s="41">
        <v>52.77305250000001</v>
      </c>
      <c r="G394" s="3"/>
      <c r="H394" s="26" t="s">
        <v>432</v>
      </c>
      <c r="I394" s="41">
        <v>3.8125184290540544</v>
      </c>
    </row>
    <row r="395" spans="1:9" s="20" customFormat="1" ht="15" customHeight="1" thickBot="1">
      <c r="A395" s="64" t="s">
        <v>423</v>
      </c>
      <c r="B395" s="65" t="s">
        <v>542</v>
      </c>
      <c r="C395" s="312">
        <v>29</v>
      </c>
      <c r="D395" s="78">
        <v>74</v>
      </c>
      <c r="E395" s="506">
        <f t="shared" si="19"/>
        <v>0.7131493581081083</v>
      </c>
      <c r="F395" s="42">
        <v>52.77305250000001</v>
      </c>
      <c r="G395" s="3"/>
      <c r="H395" s="28" t="s">
        <v>431</v>
      </c>
      <c r="I395" s="42">
        <v>3.8125184290540544</v>
      </c>
    </row>
    <row r="396" spans="1:9" s="20" customFormat="1" ht="15" customHeight="1" thickBot="1">
      <c r="A396" s="64" t="s">
        <v>424</v>
      </c>
      <c r="B396" s="65" t="s">
        <v>543</v>
      </c>
      <c r="C396" s="312">
        <v>29</v>
      </c>
      <c r="D396" s="78">
        <v>74</v>
      </c>
      <c r="E396" s="506">
        <f t="shared" si="19"/>
        <v>0.7131493581081083</v>
      </c>
      <c r="F396" s="42">
        <v>52.77305250000001</v>
      </c>
      <c r="G396" s="3"/>
      <c r="H396" s="28" t="s">
        <v>430</v>
      </c>
      <c r="I396" s="42">
        <v>3.8125184290540544</v>
      </c>
    </row>
    <row r="397" spans="1:9" s="17" customFormat="1" ht="15" customHeight="1" thickBot="1">
      <c r="A397" s="64" t="s">
        <v>425</v>
      </c>
      <c r="B397" s="65" t="s">
        <v>544</v>
      </c>
      <c r="C397" s="312">
        <v>29</v>
      </c>
      <c r="D397" s="78">
        <v>74</v>
      </c>
      <c r="E397" s="506">
        <f t="shared" si="19"/>
        <v>0.7131493581081083</v>
      </c>
      <c r="F397" s="42">
        <v>52.77305250000001</v>
      </c>
      <c r="G397" s="3"/>
      <c r="H397" s="28" t="s">
        <v>429</v>
      </c>
      <c r="I397" s="42">
        <v>3.8125184290540544</v>
      </c>
    </row>
    <row r="398" spans="1:9" s="20" customFormat="1" ht="15" customHeight="1" thickBot="1">
      <c r="A398" s="75" t="s">
        <v>426</v>
      </c>
      <c r="B398" s="83" t="s">
        <v>545</v>
      </c>
      <c r="C398" s="313">
        <v>29</v>
      </c>
      <c r="D398" s="119">
        <v>74</v>
      </c>
      <c r="E398" s="506">
        <f t="shared" si="19"/>
        <v>0.7131493581081083</v>
      </c>
      <c r="F398" s="52">
        <v>52.77305250000001</v>
      </c>
      <c r="G398" s="3"/>
      <c r="H398" s="30" t="s">
        <v>428</v>
      </c>
      <c r="I398" s="52">
        <v>3.8125184290540544</v>
      </c>
    </row>
    <row r="399" spans="1:9" s="8" customFormat="1" ht="16.5" customHeight="1" thickBot="1">
      <c r="A399" s="105" t="s">
        <v>421</v>
      </c>
      <c r="B399" s="120" t="s">
        <v>925</v>
      </c>
      <c r="C399" s="148">
        <v>29</v>
      </c>
      <c r="D399" s="36">
        <v>74</v>
      </c>
      <c r="E399" s="506">
        <f t="shared" si="19"/>
        <v>0.7131493581081083</v>
      </c>
      <c r="F399" s="91">
        <v>52.77305250000001</v>
      </c>
      <c r="G399" s="25"/>
      <c r="H399" s="105" t="s">
        <v>427</v>
      </c>
      <c r="I399" s="91">
        <v>3.8125184290540544</v>
      </c>
    </row>
    <row r="400" spans="1:9" s="8" customFormat="1" ht="16.5" customHeight="1" thickBot="1">
      <c r="A400" s="537" t="s">
        <v>402</v>
      </c>
      <c r="B400" s="538"/>
      <c r="C400" s="538"/>
      <c r="D400" s="538"/>
      <c r="E400" s="538"/>
      <c r="F400" s="538"/>
      <c r="G400" s="538"/>
      <c r="H400" s="538"/>
      <c r="I400" s="539"/>
    </row>
    <row r="401" spans="1:9" ht="9.75" customHeight="1" thickBot="1">
      <c r="A401" s="552"/>
      <c r="B401" s="553"/>
      <c r="C401" s="553"/>
      <c r="D401" s="553"/>
      <c r="E401" s="553"/>
      <c r="F401" s="553"/>
      <c r="G401" s="553"/>
      <c r="H401" s="553"/>
      <c r="I401" s="554"/>
    </row>
    <row r="402" spans="1:9" ht="37.5" customHeight="1" thickBot="1">
      <c r="A402" s="555" t="s">
        <v>226</v>
      </c>
      <c r="B402" s="556"/>
      <c r="C402" s="556"/>
      <c r="D402" s="556"/>
      <c r="E402" s="556"/>
      <c r="F402" s="557"/>
      <c r="G402" s="4"/>
      <c r="H402" s="558" t="s">
        <v>498</v>
      </c>
      <c r="I402" s="559"/>
    </row>
    <row r="403" spans="1:9" ht="23.25" customHeight="1" thickBot="1">
      <c r="A403" s="26" t="s">
        <v>169</v>
      </c>
      <c r="B403" s="60" t="s">
        <v>128</v>
      </c>
      <c r="C403" s="146">
        <v>29.2</v>
      </c>
      <c r="D403" s="33">
        <v>32</v>
      </c>
      <c r="E403" s="506">
        <f>F403/D403</f>
        <v>1.67085646875</v>
      </c>
      <c r="F403" s="41">
        <v>53.467407</v>
      </c>
      <c r="G403" s="3"/>
      <c r="H403" s="26" t="s">
        <v>170</v>
      </c>
      <c r="I403" s="41">
        <v>7.411218609375002</v>
      </c>
    </row>
    <row r="404" spans="1:9" ht="23.25" customHeight="1" thickBot="1">
      <c r="A404" s="28" t="s">
        <v>171</v>
      </c>
      <c r="B404" s="57" t="s">
        <v>100</v>
      </c>
      <c r="C404" s="312">
        <v>29.2</v>
      </c>
      <c r="D404" s="35">
        <v>32</v>
      </c>
      <c r="E404" s="506">
        <f>F404/D404</f>
        <v>1.7341714687500003</v>
      </c>
      <c r="F404" s="42">
        <v>55.49348700000001</v>
      </c>
      <c r="G404" s="3"/>
      <c r="H404" s="28" t="s">
        <v>172</v>
      </c>
      <c r="I404" s="42">
        <v>7.664478609375</v>
      </c>
    </row>
    <row r="405" spans="1:9" ht="23.25" customHeight="1" thickBot="1">
      <c r="A405" s="31" t="s">
        <v>173</v>
      </c>
      <c r="B405" s="61" t="s">
        <v>123</v>
      </c>
      <c r="C405" s="324">
        <v>29.2</v>
      </c>
      <c r="D405" s="36">
        <v>32</v>
      </c>
      <c r="E405" s="506">
        <f>F405/D405</f>
        <v>1.67085646875</v>
      </c>
      <c r="F405" s="43">
        <v>53.467407</v>
      </c>
      <c r="G405" s="3"/>
      <c r="H405" s="31" t="s">
        <v>174</v>
      </c>
      <c r="I405" s="43">
        <v>7.411218609375002</v>
      </c>
    </row>
    <row r="406" spans="1:9" ht="16.5" customHeight="1" thickBot="1">
      <c r="A406" s="537" t="s">
        <v>390</v>
      </c>
      <c r="B406" s="538"/>
      <c r="C406" s="538"/>
      <c r="D406" s="538"/>
      <c r="E406" s="538"/>
      <c r="F406" s="538"/>
      <c r="G406" s="538"/>
      <c r="H406" s="538"/>
      <c r="I406" s="539"/>
    </row>
    <row r="407" spans="1:9" ht="16.5" customHeight="1">
      <c r="A407" s="183"/>
      <c r="B407" s="183"/>
      <c r="C407" s="183"/>
      <c r="D407" s="183"/>
      <c r="E407" s="183"/>
      <c r="F407" s="183"/>
      <c r="G407" s="183"/>
      <c r="H407" s="183"/>
      <c r="I407" s="183"/>
    </row>
    <row r="408" spans="1:9" ht="22.5" customHeight="1">
      <c r="A408" s="563" t="s">
        <v>760</v>
      </c>
      <c r="B408" s="563"/>
      <c r="C408" s="563"/>
      <c r="D408" s="563"/>
      <c r="E408" s="563"/>
      <c r="F408" s="563"/>
      <c r="G408" s="563"/>
      <c r="H408" s="563"/>
      <c r="I408" s="563"/>
    </row>
    <row r="409" spans="3:9" ht="10.5" thickBot="1">
      <c r="C409" s="62"/>
      <c r="D409" s="62"/>
      <c r="F409" s="22"/>
      <c r="G409" s="198"/>
      <c r="I409" s="7"/>
    </row>
    <row r="410" spans="1:9" ht="26.25" thickBot="1">
      <c r="A410" s="248" t="s">
        <v>256</v>
      </c>
      <c r="B410" s="249" t="s">
        <v>761</v>
      </c>
      <c r="C410" s="250" t="s">
        <v>762</v>
      </c>
      <c r="D410" s="251" t="s">
        <v>763</v>
      </c>
      <c r="E410" s="252" t="s">
        <v>764</v>
      </c>
      <c r="F410" s="248" t="s">
        <v>765</v>
      </c>
      <c r="G410" s="331"/>
      <c r="H410" s="546" t="s">
        <v>766</v>
      </c>
      <c r="I410" s="547"/>
    </row>
    <row r="411" spans="1:9" ht="16.5" thickBot="1">
      <c r="A411" s="560" t="s">
        <v>767</v>
      </c>
      <c r="B411" s="561"/>
      <c r="C411" s="561"/>
      <c r="D411" s="561"/>
      <c r="E411" s="561"/>
      <c r="F411" s="561"/>
      <c r="G411" s="561"/>
      <c r="H411" s="561"/>
      <c r="I411" s="562"/>
    </row>
    <row r="412" spans="1:9" ht="15.75">
      <c r="A412" s="294" t="s">
        <v>905</v>
      </c>
      <c r="B412" s="295" t="s">
        <v>943</v>
      </c>
      <c r="C412" s="296" t="s">
        <v>906</v>
      </c>
      <c r="D412" s="303" t="s">
        <v>924</v>
      </c>
      <c r="E412" s="297">
        <f>473+6*10</f>
        <v>533</v>
      </c>
      <c r="F412" s="304" t="s">
        <v>924</v>
      </c>
      <c r="G412" s="293"/>
      <c r="H412" s="542"/>
      <c r="I412" s="543"/>
    </row>
    <row r="413" spans="1:9" ht="25.5">
      <c r="A413" s="266">
        <v>72363</v>
      </c>
      <c r="B413" s="254" t="s">
        <v>769</v>
      </c>
      <c r="C413" s="255">
        <v>25</v>
      </c>
      <c r="D413" s="207">
        <v>4</v>
      </c>
      <c r="E413" s="253">
        <f>867+6*25</f>
        <v>1017</v>
      </c>
      <c r="F413" s="298">
        <f>E413/(C413/D413)</f>
        <v>162.72</v>
      </c>
      <c r="G413" s="293"/>
      <c r="H413" s="544"/>
      <c r="I413" s="545"/>
    </row>
    <row r="414" spans="1:9" s="49" customFormat="1" ht="30">
      <c r="A414" s="316" t="s">
        <v>931</v>
      </c>
      <c r="B414" s="256" t="s">
        <v>907</v>
      </c>
      <c r="C414" s="257" t="s">
        <v>908</v>
      </c>
      <c r="D414" s="305" t="s">
        <v>924</v>
      </c>
      <c r="E414" s="292">
        <f>1650*1.1</f>
        <v>1815.0000000000002</v>
      </c>
      <c r="F414" s="306" t="s">
        <v>924</v>
      </c>
      <c r="G414" s="293"/>
      <c r="H414" s="544"/>
      <c r="I414" s="545"/>
    </row>
    <row r="415" spans="1:9" s="49" customFormat="1" ht="45">
      <c r="A415" s="316" t="s">
        <v>932</v>
      </c>
      <c r="B415" s="256" t="s">
        <v>909</v>
      </c>
      <c r="C415" s="257" t="s">
        <v>908</v>
      </c>
      <c r="D415" s="305" t="s">
        <v>924</v>
      </c>
      <c r="E415" s="292">
        <f>4719*1.1</f>
        <v>5190.900000000001</v>
      </c>
      <c r="F415" s="306" t="s">
        <v>924</v>
      </c>
      <c r="G415" s="293"/>
      <c r="H415" s="544"/>
      <c r="I415" s="545"/>
    </row>
    <row r="416" spans="1:9" s="49" customFormat="1" ht="26.25" thickBot="1">
      <c r="A416" s="299" t="s">
        <v>910</v>
      </c>
      <c r="B416" s="300" t="s">
        <v>911</v>
      </c>
      <c r="C416" s="301" t="s">
        <v>908</v>
      </c>
      <c r="D416" s="307" t="s">
        <v>924</v>
      </c>
      <c r="E416" s="302">
        <f>2984.12*1.1</f>
        <v>3282.532</v>
      </c>
      <c r="F416" s="308" t="s">
        <v>924</v>
      </c>
      <c r="G416" s="293"/>
      <c r="H416" s="540"/>
      <c r="I416" s="541"/>
    </row>
    <row r="417" spans="1:9" s="49" customFormat="1" ht="16.5" thickBot="1">
      <c r="A417" s="560" t="s">
        <v>768</v>
      </c>
      <c r="B417" s="561"/>
      <c r="C417" s="561"/>
      <c r="D417" s="561"/>
      <c r="E417" s="561"/>
      <c r="F417" s="561"/>
      <c r="G417" s="561"/>
      <c r="H417" s="561"/>
      <c r="I417" s="562"/>
    </row>
    <row r="418" spans="1:9" ht="19.5" customHeight="1">
      <c r="A418" s="258">
        <v>72364</v>
      </c>
      <c r="B418" s="259" t="s">
        <v>770</v>
      </c>
      <c r="C418" s="260">
        <v>25</v>
      </c>
      <c r="D418" s="261">
        <v>4</v>
      </c>
      <c r="E418" s="262">
        <f>460+6*25</f>
        <v>610</v>
      </c>
      <c r="F418" s="265">
        <f>E418/(C418/D418)</f>
        <v>97.6</v>
      </c>
      <c r="G418" s="263"/>
      <c r="H418" s="542"/>
      <c r="I418" s="543"/>
    </row>
    <row r="419" spans="1:9" ht="19.5" customHeight="1">
      <c r="A419" s="208">
        <v>72365</v>
      </c>
      <c r="B419" s="209" t="s">
        <v>771</v>
      </c>
      <c r="C419" s="210">
        <v>25</v>
      </c>
      <c r="D419" s="211">
        <v>4</v>
      </c>
      <c r="E419" s="264">
        <f>603+6*25</f>
        <v>753</v>
      </c>
      <c r="F419" s="265">
        <f>E419/(C419/D419)</f>
        <v>120.48</v>
      </c>
      <c r="G419" s="206"/>
      <c r="H419" s="544"/>
      <c r="I419" s="545"/>
    </row>
    <row r="420" spans="1:9" ht="19.5" customHeight="1">
      <c r="A420" s="266">
        <v>72301</v>
      </c>
      <c r="B420" s="267" t="s">
        <v>912</v>
      </c>
      <c r="C420" s="268">
        <v>30</v>
      </c>
      <c r="D420" s="184">
        <v>4</v>
      </c>
      <c r="E420" s="185">
        <f>696+6*30</f>
        <v>876</v>
      </c>
      <c r="F420" s="269">
        <f>E420/(C420/D420)</f>
        <v>116.8</v>
      </c>
      <c r="G420" s="206"/>
      <c r="H420" s="544"/>
      <c r="I420" s="545"/>
    </row>
    <row r="421" spans="1:9" ht="19.5" customHeight="1">
      <c r="A421" s="266">
        <v>72306</v>
      </c>
      <c r="B421" s="267" t="s">
        <v>913</v>
      </c>
      <c r="C421" s="268">
        <v>30</v>
      </c>
      <c r="D421" s="184">
        <v>4</v>
      </c>
      <c r="E421" s="185">
        <f>662+6*30</f>
        <v>842</v>
      </c>
      <c r="F421" s="269">
        <f>E421/(C421/D421)</f>
        <v>112.26666666666667</v>
      </c>
      <c r="G421" s="206"/>
      <c r="H421" s="544"/>
      <c r="I421" s="545"/>
    </row>
    <row r="422" spans="1:9" ht="19.5" customHeight="1" thickBot="1">
      <c r="A422" s="270">
        <v>72308</v>
      </c>
      <c r="B422" s="271" t="s">
        <v>914</v>
      </c>
      <c r="C422" s="272">
        <v>30</v>
      </c>
      <c r="D422" s="273">
        <v>4</v>
      </c>
      <c r="E422" s="274">
        <f>707+6*30</f>
        <v>887</v>
      </c>
      <c r="F422" s="275">
        <f>E422/(C422/D422)</f>
        <v>118.26666666666667</v>
      </c>
      <c r="G422" s="276"/>
      <c r="H422" s="540"/>
      <c r="I422" s="541"/>
    </row>
    <row r="423" spans="1:9" ht="16.5" thickBot="1">
      <c r="A423" s="548" t="s">
        <v>915</v>
      </c>
      <c r="B423" s="549"/>
      <c r="C423" s="549"/>
      <c r="D423" s="549"/>
      <c r="E423" s="549"/>
      <c r="F423" s="549"/>
      <c r="G423" s="549"/>
      <c r="H423" s="549"/>
      <c r="I423" s="550"/>
    </row>
    <row r="424" spans="1:9" ht="25.5">
      <c r="A424" s="277" t="s">
        <v>916</v>
      </c>
      <c r="B424" s="278" t="s">
        <v>938</v>
      </c>
      <c r="C424" s="260">
        <v>25</v>
      </c>
      <c r="D424" s="261">
        <v>3</v>
      </c>
      <c r="E424" s="279">
        <f>677+6*25</f>
        <v>827</v>
      </c>
      <c r="F424" s="265">
        <f>E424/(C424/D424)</f>
        <v>99.24</v>
      </c>
      <c r="G424" s="263"/>
      <c r="H424" s="542"/>
      <c r="I424" s="543"/>
    </row>
    <row r="425" spans="1:9" ht="25.5">
      <c r="A425" s="280" t="s">
        <v>917</v>
      </c>
      <c r="B425" s="281" t="s">
        <v>939</v>
      </c>
      <c r="C425" s="268">
        <v>25</v>
      </c>
      <c r="D425" s="184">
        <v>3</v>
      </c>
      <c r="E425" s="282">
        <f>1053+6*25</f>
        <v>1203</v>
      </c>
      <c r="F425" s="269">
        <f>E425/(C425/D425)</f>
        <v>144.35999999999999</v>
      </c>
      <c r="G425" s="206"/>
      <c r="H425" s="544"/>
      <c r="I425" s="545"/>
    </row>
    <row r="426" spans="1:9" ht="25.5">
      <c r="A426" s="280" t="s">
        <v>918</v>
      </c>
      <c r="B426" s="281" t="s">
        <v>940</v>
      </c>
      <c r="C426" s="268">
        <v>25</v>
      </c>
      <c r="D426" s="184">
        <v>3</v>
      </c>
      <c r="E426" s="282">
        <f>936+6*25</f>
        <v>1086</v>
      </c>
      <c r="F426" s="269">
        <f>E426/(C426/D426)</f>
        <v>130.32</v>
      </c>
      <c r="G426" s="206"/>
      <c r="H426" s="544"/>
      <c r="I426" s="545"/>
    </row>
    <row r="427" spans="1:9" ht="25.5">
      <c r="A427" s="280" t="s">
        <v>919</v>
      </c>
      <c r="B427" s="281" t="s">
        <v>920</v>
      </c>
      <c r="C427" s="268">
        <v>25</v>
      </c>
      <c r="D427" s="184">
        <v>3</v>
      </c>
      <c r="E427" s="282">
        <f>792+6*25</f>
        <v>942</v>
      </c>
      <c r="F427" s="269">
        <f>E427/(C427/D427)</f>
        <v>113.03999999999999</v>
      </c>
      <c r="G427" s="206"/>
      <c r="H427" s="544"/>
      <c r="I427" s="545"/>
    </row>
    <row r="428" spans="1:9" ht="26.25" thickBot="1">
      <c r="A428" s="283" t="s">
        <v>921</v>
      </c>
      <c r="B428" s="284" t="s">
        <v>922</v>
      </c>
      <c r="C428" s="272">
        <v>25</v>
      </c>
      <c r="D428" s="273">
        <v>3</v>
      </c>
      <c r="E428" s="285">
        <f>792+6*25</f>
        <v>942</v>
      </c>
      <c r="F428" s="275">
        <f>E428/(C428/D428)</f>
        <v>113.03999999999999</v>
      </c>
      <c r="G428" s="286"/>
      <c r="H428" s="540"/>
      <c r="I428" s="541"/>
    </row>
    <row r="429" spans="4:9" ht="9.75">
      <c r="D429" s="22"/>
      <c r="E429" s="1"/>
      <c r="I429" s="44"/>
    </row>
    <row r="430" spans="1:9" ht="15.75" customHeight="1">
      <c r="A430" s="551" t="s">
        <v>772</v>
      </c>
      <c r="B430" s="551"/>
      <c r="C430" s="551"/>
      <c r="D430" s="551"/>
      <c r="E430" s="551"/>
      <c r="F430" s="551"/>
      <c r="G430" s="551"/>
      <c r="H430" s="551"/>
      <c r="I430" s="551"/>
    </row>
    <row r="431" spans="1:9" ht="22.5" customHeight="1">
      <c r="A431" s="551" t="s">
        <v>773</v>
      </c>
      <c r="B431" s="551"/>
      <c r="C431" s="551"/>
      <c r="D431" s="551"/>
      <c r="E431" s="551"/>
      <c r="F431" s="551"/>
      <c r="G431" s="551"/>
      <c r="H431" s="551"/>
      <c r="I431" s="551"/>
    </row>
    <row r="432" spans="1:9" ht="12.75" customHeight="1">
      <c r="A432" s="551" t="s">
        <v>774</v>
      </c>
      <c r="B432" s="551"/>
      <c r="C432" s="551"/>
      <c r="D432" s="551"/>
      <c r="E432" s="551"/>
      <c r="F432" s="551"/>
      <c r="G432" s="551"/>
      <c r="H432" s="551"/>
      <c r="I432" s="551"/>
    </row>
    <row r="433" spans="1:9" ht="22.5" customHeight="1">
      <c r="A433" s="551"/>
      <c r="B433" s="551"/>
      <c r="C433" s="551"/>
      <c r="D433" s="551"/>
      <c r="E433" s="551"/>
      <c r="F433" s="551"/>
      <c r="G433" s="551"/>
      <c r="H433" s="551"/>
      <c r="I433" s="551"/>
    </row>
    <row r="434" spans="3:9" ht="12.75">
      <c r="C434" s="1"/>
      <c r="D434" s="1"/>
      <c r="E434" s="1"/>
      <c r="F434" s="45"/>
      <c r="G434" s="6"/>
      <c r="H434" s="45"/>
      <c r="I434"/>
    </row>
    <row r="435" spans="3:9" ht="12.75">
      <c r="C435" s="1"/>
      <c r="D435" s="1"/>
      <c r="E435" s="1"/>
      <c r="F435" s="45"/>
      <c r="G435" s="6"/>
      <c r="H435" s="45"/>
      <c r="I435"/>
    </row>
    <row r="436" spans="3:9" ht="12.75">
      <c r="C436" s="1"/>
      <c r="D436" s="1"/>
      <c r="E436" s="1"/>
      <c r="F436" s="45"/>
      <c r="G436" s="6"/>
      <c r="H436" s="45"/>
      <c r="I436"/>
    </row>
    <row r="437" spans="3:9" ht="12.75">
      <c r="C437" s="1"/>
      <c r="D437" s="1"/>
      <c r="E437" s="1"/>
      <c r="F437" s="45"/>
      <c r="G437" s="6"/>
      <c r="H437" s="45"/>
      <c r="I437"/>
    </row>
    <row r="438" spans="3:9" ht="12.75">
      <c r="C438" s="1"/>
      <c r="D438" s="1"/>
      <c r="E438" s="1"/>
      <c r="F438" s="45"/>
      <c r="G438" s="6"/>
      <c r="H438" s="45"/>
      <c r="I438"/>
    </row>
    <row r="439" spans="3:9" ht="12.75">
      <c r="C439" s="1"/>
      <c r="D439" s="1"/>
      <c r="E439" s="1"/>
      <c r="F439" s="45"/>
      <c r="G439" s="6"/>
      <c r="H439" s="45"/>
      <c r="I439"/>
    </row>
    <row r="440" spans="3:9" ht="12.75">
      <c r="C440" s="1"/>
      <c r="D440" s="1"/>
      <c r="E440" s="1"/>
      <c r="F440" s="45"/>
      <c r="G440" s="6"/>
      <c r="H440" s="45"/>
      <c r="I440"/>
    </row>
    <row r="441" spans="3:9" ht="12.75">
      <c r="C441" s="1"/>
      <c r="D441" s="1"/>
      <c r="E441" s="1"/>
      <c r="F441" s="45"/>
      <c r="G441" s="6"/>
      <c r="H441" s="45"/>
      <c r="I441"/>
    </row>
    <row r="442" spans="3:9" ht="12.75">
      <c r="C442" s="1"/>
      <c r="D442" s="1"/>
      <c r="E442" s="1"/>
      <c r="F442" s="45"/>
      <c r="G442" s="6"/>
      <c r="H442" s="45"/>
      <c r="I442"/>
    </row>
    <row r="443" spans="3:9" ht="12.75">
      <c r="C443" s="1"/>
      <c r="D443" s="1"/>
      <c r="E443" s="1"/>
      <c r="F443" s="45"/>
      <c r="G443" s="6"/>
      <c r="H443" s="45"/>
      <c r="I443"/>
    </row>
    <row r="444" spans="3:9" ht="12.75">
      <c r="C444" s="1"/>
      <c r="D444" s="1"/>
      <c r="E444" s="1"/>
      <c r="F444" s="45"/>
      <c r="G444" s="6"/>
      <c r="H444" s="45"/>
      <c r="I444"/>
    </row>
    <row r="445" spans="3:9" ht="12.75">
      <c r="C445" s="1"/>
      <c r="D445" s="1"/>
      <c r="E445" s="1"/>
      <c r="F445" s="45"/>
      <c r="G445" s="6"/>
      <c r="H445" s="45"/>
      <c r="I445"/>
    </row>
    <row r="446" spans="3:9" ht="12.75">
      <c r="C446" s="1"/>
      <c r="D446" s="1"/>
      <c r="E446" s="1"/>
      <c r="F446" s="45"/>
      <c r="G446" s="6"/>
      <c r="H446" s="45"/>
      <c r="I446"/>
    </row>
    <row r="447" spans="3:9" ht="12.75">
      <c r="C447" s="1"/>
      <c r="D447" s="1"/>
      <c r="E447" s="1"/>
      <c r="F447" s="45"/>
      <c r="G447" s="6"/>
      <c r="H447" s="45"/>
      <c r="I447"/>
    </row>
    <row r="448" spans="3:9" ht="12.75">
      <c r="C448" s="1"/>
      <c r="D448" s="1"/>
      <c r="E448" s="1"/>
      <c r="F448" s="45"/>
      <c r="G448" s="6"/>
      <c r="H448" s="45"/>
      <c r="I448"/>
    </row>
    <row r="449" spans="3:9" ht="12.75">
      <c r="C449" s="1"/>
      <c r="D449" s="1"/>
      <c r="E449" s="1"/>
      <c r="F449" s="45"/>
      <c r="G449" s="6"/>
      <c r="H449" s="45"/>
      <c r="I449"/>
    </row>
    <row r="450" spans="3:9" ht="12.75">
      <c r="C450" s="1"/>
      <c r="D450" s="1"/>
      <c r="E450" s="1"/>
      <c r="F450" s="45"/>
      <c r="G450" s="6"/>
      <c r="H450" s="45"/>
      <c r="I450"/>
    </row>
    <row r="451" spans="3:9" ht="12.75">
      <c r="C451" s="1"/>
      <c r="D451" s="1"/>
      <c r="E451" s="1"/>
      <c r="F451" s="45"/>
      <c r="G451" s="6"/>
      <c r="H451" s="45"/>
      <c r="I451"/>
    </row>
    <row r="452" spans="3:9" ht="12.75">
      <c r="C452" s="1"/>
      <c r="D452" s="1"/>
      <c r="E452" s="1"/>
      <c r="F452" s="45"/>
      <c r="G452" s="6"/>
      <c r="H452" s="45"/>
      <c r="I452"/>
    </row>
    <row r="453" spans="3:9" ht="12.75">
      <c r="C453" s="1"/>
      <c r="D453" s="1"/>
      <c r="E453" s="1"/>
      <c r="F453" s="45"/>
      <c r="G453" s="6"/>
      <c r="H453" s="45"/>
      <c r="I453"/>
    </row>
    <row r="454" spans="3:9" ht="12.75">
      <c r="C454" s="1"/>
      <c r="D454" s="1"/>
      <c r="E454" s="1"/>
      <c r="F454" s="45"/>
      <c r="G454" s="6"/>
      <c r="H454" s="45"/>
      <c r="I454"/>
    </row>
    <row r="455" spans="3:9" ht="12.75">
      <c r="C455" s="1"/>
      <c r="D455" s="1"/>
      <c r="E455" s="1"/>
      <c r="F455" s="45"/>
      <c r="G455" s="6"/>
      <c r="H455" s="45"/>
      <c r="I455"/>
    </row>
    <row r="456" spans="3:9" ht="12.75">
      <c r="C456" s="1"/>
      <c r="D456" s="1"/>
      <c r="E456" s="1"/>
      <c r="F456" s="45"/>
      <c r="G456" s="6"/>
      <c r="H456" s="45"/>
      <c r="I456"/>
    </row>
    <row r="457" spans="3:9" ht="12.75">
      <c r="C457" s="1"/>
      <c r="D457" s="1"/>
      <c r="E457" s="1"/>
      <c r="F457" s="45"/>
      <c r="G457" s="6"/>
      <c r="H457" s="45"/>
      <c r="I457"/>
    </row>
    <row r="458" spans="3:9" ht="12.75">
      <c r="C458" s="1"/>
      <c r="D458" s="1"/>
      <c r="E458" s="1"/>
      <c r="F458" s="45"/>
      <c r="G458" s="6"/>
      <c r="H458" s="45"/>
      <c r="I458"/>
    </row>
    <row r="459" spans="3:9" ht="12.75">
      <c r="C459" s="1"/>
      <c r="D459" s="1"/>
      <c r="E459" s="1"/>
      <c r="F459" s="45"/>
      <c r="G459" s="6"/>
      <c r="H459" s="45"/>
      <c r="I459"/>
    </row>
    <row r="460" spans="3:9" ht="12.75">
      <c r="C460" s="1"/>
      <c r="D460" s="1"/>
      <c r="E460" s="1"/>
      <c r="F460" s="45"/>
      <c r="G460" s="6"/>
      <c r="H460" s="45"/>
      <c r="I460"/>
    </row>
    <row r="461" spans="3:9" ht="12.75">
      <c r="C461" s="1"/>
      <c r="D461" s="1"/>
      <c r="E461" s="1"/>
      <c r="F461" s="45"/>
      <c r="G461" s="6"/>
      <c r="H461" s="45"/>
      <c r="I461"/>
    </row>
    <row r="462" spans="3:9" ht="12.75">
      <c r="C462" s="1"/>
      <c r="D462" s="1"/>
      <c r="E462" s="1"/>
      <c r="F462" s="45"/>
      <c r="G462" s="6"/>
      <c r="H462" s="45"/>
      <c r="I462"/>
    </row>
    <row r="463" spans="3:9" ht="12.75">
      <c r="C463" s="1"/>
      <c r="D463" s="1"/>
      <c r="E463" s="1"/>
      <c r="F463" s="45"/>
      <c r="G463" s="6"/>
      <c r="H463" s="45"/>
      <c r="I463"/>
    </row>
    <row r="464" spans="3:9" ht="12.75">
      <c r="C464" s="1"/>
      <c r="D464" s="1"/>
      <c r="E464" s="1"/>
      <c r="F464" s="45"/>
      <c r="G464" s="6"/>
      <c r="H464" s="45"/>
      <c r="I464"/>
    </row>
    <row r="465" spans="3:9" ht="12.75">
      <c r="C465" s="1"/>
      <c r="D465" s="1"/>
      <c r="E465" s="1"/>
      <c r="F465" s="45"/>
      <c r="G465" s="6"/>
      <c r="H465" s="45"/>
      <c r="I465"/>
    </row>
    <row r="466" spans="3:9" ht="12.75">
      <c r="C466" s="1"/>
      <c r="D466" s="1"/>
      <c r="E466" s="1"/>
      <c r="F466" s="45"/>
      <c r="G466" s="6"/>
      <c r="H466" s="45"/>
      <c r="I466"/>
    </row>
    <row r="467" spans="3:10" ht="12.75">
      <c r="C467" s="1"/>
      <c r="D467" s="1"/>
      <c r="E467" s="1"/>
      <c r="F467" s="45"/>
      <c r="G467" s="6"/>
      <c r="H467" s="45"/>
      <c r="I467"/>
      <c r="J467"/>
    </row>
    <row r="468" spans="3:10" ht="12.75">
      <c r="C468" s="1"/>
      <c r="D468" s="1"/>
      <c r="E468" s="1"/>
      <c r="F468" s="45"/>
      <c r="G468" s="6"/>
      <c r="H468" s="45"/>
      <c r="I468"/>
      <c r="J468"/>
    </row>
    <row r="469" spans="3:10" ht="12.75">
      <c r="C469" s="1"/>
      <c r="D469" s="1"/>
      <c r="E469" s="1"/>
      <c r="F469" s="45"/>
      <c r="G469" s="6"/>
      <c r="H469" s="45"/>
      <c r="I469"/>
      <c r="J469"/>
    </row>
    <row r="470" spans="3:10" ht="12.75">
      <c r="C470" s="1"/>
      <c r="D470" s="1"/>
      <c r="E470" s="1"/>
      <c r="F470" s="45"/>
      <c r="G470" s="6"/>
      <c r="H470" s="45"/>
      <c r="I470"/>
      <c r="J470"/>
    </row>
    <row r="471" spans="3:10" ht="12.75">
      <c r="C471" s="1"/>
      <c r="D471" s="1"/>
      <c r="E471" s="1"/>
      <c r="F471" s="45"/>
      <c r="G471" s="6"/>
      <c r="H471" s="45"/>
      <c r="I471"/>
      <c r="J471"/>
    </row>
    <row r="472" spans="3:10" ht="12.75">
      <c r="C472" s="1"/>
      <c r="D472" s="1"/>
      <c r="E472" s="1"/>
      <c r="F472" s="45"/>
      <c r="G472" s="6"/>
      <c r="H472" s="45"/>
      <c r="I472"/>
      <c r="J472"/>
    </row>
    <row r="473" spans="3:10" ht="12.75">
      <c r="C473" s="1"/>
      <c r="D473" s="1"/>
      <c r="E473" s="1"/>
      <c r="F473" s="45"/>
      <c r="G473" s="6"/>
      <c r="H473" s="45"/>
      <c r="I473"/>
      <c r="J473"/>
    </row>
    <row r="474" spans="3:10" ht="12.75">
      <c r="C474" s="1"/>
      <c r="D474" s="1"/>
      <c r="E474" s="1"/>
      <c r="F474" s="45"/>
      <c r="G474" s="6"/>
      <c r="H474" s="45"/>
      <c r="I474"/>
      <c r="J474"/>
    </row>
    <row r="475" spans="3:10" ht="12.75">
      <c r="C475" s="1"/>
      <c r="D475" s="1"/>
      <c r="E475" s="1"/>
      <c r="F475" s="45"/>
      <c r="G475" s="6"/>
      <c r="H475" s="45"/>
      <c r="I475"/>
      <c r="J475"/>
    </row>
    <row r="476" spans="3:10" ht="12.75">
      <c r="C476" s="1"/>
      <c r="D476" s="1"/>
      <c r="E476" s="1"/>
      <c r="F476" s="45"/>
      <c r="G476" s="6"/>
      <c r="H476" s="45"/>
      <c r="I476"/>
      <c r="J476"/>
    </row>
    <row r="477" spans="3:10" ht="12.75">
      <c r="C477" s="1"/>
      <c r="D477" s="1"/>
      <c r="E477" s="1"/>
      <c r="F477" s="45"/>
      <c r="G477" s="6"/>
      <c r="H477" s="45"/>
      <c r="I477"/>
      <c r="J477"/>
    </row>
    <row r="478" spans="3:10" ht="12.75">
      <c r="C478" s="1"/>
      <c r="D478" s="1"/>
      <c r="E478" s="1"/>
      <c r="F478" s="45"/>
      <c r="G478" s="6"/>
      <c r="H478" s="45"/>
      <c r="I478"/>
      <c r="J478"/>
    </row>
    <row r="479" spans="3:10" ht="12.75">
      <c r="C479" s="1"/>
      <c r="D479" s="1"/>
      <c r="E479" s="1"/>
      <c r="F479" s="45"/>
      <c r="G479" s="6"/>
      <c r="H479" s="45"/>
      <c r="I479"/>
      <c r="J479"/>
    </row>
    <row r="480" spans="3:10" ht="12.75">
      <c r="C480" s="1"/>
      <c r="D480" s="1"/>
      <c r="E480" s="1"/>
      <c r="F480" s="45"/>
      <c r="G480" s="6"/>
      <c r="H480" s="45"/>
      <c r="I480"/>
      <c r="J480"/>
    </row>
    <row r="481" spans="3:10" ht="12.75">
      <c r="C481" s="1"/>
      <c r="D481" s="1"/>
      <c r="E481" s="1"/>
      <c r="F481" s="45"/>
      <c r="G481" s="6"/>
      <c r="H481" s="45"/>
      <c r="I481"/>
      <c r="J481"/>
    </row>
    <row r="482" spans="3:10" ht="12.75">
      <c r="C482" s="1"/>
      <c r="D482" s="1"/>
      <c r="E482" s="1"/>
      <c r="F482" s="45"/>
      <c r="G482" s="6"/>
      <c r="H482" s="45"/>
      <c r="I482"/>
      <c r="J482"/>
    </row>
    <row r="483" spans="3:10" ht="12.75">
      <c r="C483" s="1"/>
      <c r="D483" s="1"/>
      <c r="E483" s="1"/>
      <c r="F483" s="45"/>
      <c r="G483" s="6"/>
      <c r="H483" s="45"/>
      <c r="I483"/>
      <c r="J483"/>
    </row>
    <row r="484" spans="3:10" ht="12.75">
      <c r="C484" s="1"/>
      <c r="D484" s="1"/>
      <c r="E484" s="1"/>
      <c r="F484" s="45"/>
      <c r="G484" s="6"/>
      <c r="H484" s="45"/>
      <c r="I484"/>
      <c r="J484"/>
    </row>
    <row r="485" spans="3:10" ht="12.75">
      <c r="C485" s="1"/>
      <c r="D485" s="1"/>
      <c r="E485" s="1"/>
      <c r="F485" s="45"/>
      <c r="G485" s="6"/>
      <c r="H485" s="45"/>
      <c r="I485"/>
      <c r="J485"/>
    </row>
    <row r="486" spans="3:10" ht="12.75">
      <c r="C486" s="1"/>
      <c r="D486" s="1"/>
      <c r="E486" s="1"/>
      <c r="F486" s="45"/>
      <c r="G486" s="6"/>
      <c r="H486" s="45"/>
      <c r="I486"/>
      <c r="J486"/>
    </row>
    <row r="487" spans="3:10" ht="12.75">
      <c r="C487" s="1"/>
      <c r="D487" s="1"/>
      <c r="E487" s="1"/>
      <c r="F487" s="45"/>
      <c r="G487" s="6"/>
      <c r="H487" s="45"/>
      <c r="I487"/>
      <c r="J487"/>
    </row>
    <row r="488" spans="3:10" ht="12.75">
      <c r="C488" s="1"/>
      <c r="D488" s="1"/>
      <c r="E488" s="1"/>
      <c r="F488" s="45"/>
      <c r="G488" s="6"/>
      <c r="H488" s="45"/>
      <c r="I488"/>
      <c r="J488"/>
    </row>
    <row r="489" spans="3:10" ht="12.75">
      <c r="C489" s="1"/>
      <c r="D489" s="1"/>
      <c r="E489" s="1"/>
      <c r="F489" s="45"/>
      <c r="G489" s="6"/>
      <c r="H489" s="45"/>
      <c r="I489"/>
      <c r="J489"/>
    </row>
    <row r="490" spans="3:10" ht="12.75">
      <c r="C490" s="1"/>
      <c r="D490" s="1"/>
      <c r="E490" s="1"/>
      <c r="F490" s="45"/>
      <c r="G490" s="6"/>
      <c r="H490" s="45"/>
      <c r="I490"/>
      <c r="J490"/>
    </row>
    <row r="491" spans="3:10" ht="12.75">
      <c r="C491" s="1"/>
      <c r="D491" s="1"/>
      <c r="E491" s="1"/>
      <c r="F491" s="45"/>
      <c r="G491" s="6"/>
      <c r="H491" s="45"/>
      <c r="I491"/>
      <c r="J491"/>
    </row>
    <row r="492" spans="3:10" ht="12.75">
      <c r="C492" s="1"/>
      <c r="D492" s="1"/>
      <c r="E492" s="1"/>
      <c r="F492" s="45"/>
      <c r="G492" s="6"/>
      <c r="H492" s="45"/>
      <c r="I492"/>
      <c r="J492"/>
    </row>
    <row r="493" spans="3:10" ht="12.75">
      <c r="C493" s="1"/>
      <c r="D493" s="1"/>
      <c r="E493" s="1"/>
      <c r="F493" s="45"/>
      <c r="G493" s="6"/>
      <c r="H493" s="45"/>
      <c r="I493"/>
      <c r="J493"/>
    </row>
    <row r="494" spans="3:10" ht="12.75">
      <c r="C494" s="1"/>
      <c r="D494" s="1"/>
      <c r="E494" s="1"/>
      <c r="F494" s="45"/>
      <c r="G494" s="6"/>
      <c r="H494" s="45"/>
      <c r="I494"/>
      <c r="J494"/>
    </row>
    <row r="495" spans="3:10" ht="12.75">
      <c r="C495" s="1"/>
      <c r="D495" s="1"/>
      <c r="E495" s="1"/>
      <c r="F495" s="45"/>
      <c r="G495" s="6"/>
      <c r="H495" s="45"/>
      <c r="I495"/>
      <c r="J495"/>
    </row>
    <row r="496" spans="3:10" ht="12.75">
      <c r="C496" s="1"/>
      <c r="D496" s="1"/>
      <c r="E496" s="1"/>
      <c r="F496" s="45"/>
      <c r="G496" s="6"/>
      <c r="H496" s="45"/>
      <c r="I496"/>
      <c r="J496"/>
    </row>
    <row r="497" spans="3:10" ht="12.75">
      <c r="C497" s="1"/>
      <c r="D497" s="1"/>
      <c r="E497" s="1"/>
      <c r="F497" s="45"/>
      <c r="G497" s="6"/>
      <c r="H497" s="45"/>
      <c r="I497"/>
      <c r="J497"/>
    </row>
    <row r="498" spans="3:10" ht="12.75">
      <c r="C498" s="1"/>
      <c r="D498" s="1"/>
      <c r="E498" s="1"/>
      <c r="F498" s="45"/>
      <c r="G498" s="6"/>
      <c r="H498" s="45"/>
      <c r="I498"/>
      <c r="J498"/>
    </row>
    <row r="499" spans="3:10" ht="12.75">
      <c r="C499" s="1"/>
      <c r="D499" s="1"/>
      <c r="E499" s="1"/>
      <c r="F499" s="45"/>
      <c r="G499" s="6"/>
      <c r="H499" s="45"/>
      <c r="I499"/>
      <c r="J499"/>
    </row>
    <row r="500" spans="3:10" ht="12.75">
      <c r="C500" s="1"/>
      <c r="D500" s="1"/>
      <c r="E500" s="1"/>
      <c r="F500" s="45"/>
      <c r="G500" s="6"/>
      <c r="H500" s="45"/>
      <c r="I500"/>
      <c r="J500"/>
    </row>
    <row r="501" spans="3:10" ht="12.75">
      <c r="C501" s="1"/>
      <c r="D501" s="1"/>
      <c r="E501" s="1"/>
      <c r="F501" s="45"/>
      <c r="G501" s="6"/>
      <c r="H501" s="45"/>
      <c r="I501"/>
      <c r="J501"/>
    </row>
    <row r="502" spans="3:10" ht="12.75">
      <c r="C502" s="1"/>
      <c r="D502" s="1"/>
      <c r="E502" s="1"/>
      <c r="F502" s="45"/>
      <c r="G502" s="6"/>
      <c r="H502" s="45"/>
      <c r="I502"/>
      <c r="J502"/>
    </row>
    <row r="503" spans="3:10" ht="12.75">
      <c r="C503" s="1"/>
      <c r="D503" s="1"/>
      <c r="E503" s="1"/>
      <c r="F503" s="45"/>
      <c r="G503" s="6"/>
      <c r="H503" s="45"/>
      <c r="I503"/>
      <c r="J503"/>
    </row>
    <row r="504" spans="3:10" ht="12.75">
      <c r="C504" s="1"/>
      <c r="D504" s="1"/>
      <c r="E504" s="1"/>
      <c r="F504" s="45"/>
      <c r="G504" s="6"/>
      <c r="H504" s="45"/>
      <c r="I504"/>
      <c r="J504"/>
    </row>
    <row r="505" spans="3:10" ht="12.75">
      <c r="C505" s="1"/>
      <c r="D505" s="1"/>
      <c r="E505" s="1"/>
      <c r="F505" s="45"/>
      <c r="G505" s="6"/>
      <c r="H505" s="45"/>
      <c r="I505"/>
      <c r="J505"/>
    </row>
    <row r="506" spans="3:10" ht="12.75">
      <c r="C506" s="1"/>
      <c r="D506" s="1"/>
      <c r="E506" s="1"/>
      <c r="F506" s="45"/>
      <c r="G506" s="6"/>
      <c r="H506" s="45"/>
      <c r="I506"/>
      <c r="J506"/>
    </row>
    <row r="507" spans="3:10" ht="12.75">
      <c r="C507" s="1"/>
      <c r="D507" s="1"/>
      <c r="E507" s="1"/>
      <c r="F507" s="45"/>
      <c r="G507" s="6"/>
      <c r="H507" s="45"/>
      <c r="I507"/>
      <c r="J507"/>
    </row>
    <row r="508" spans="3:10" ht="12.75">
      <c r="C508" s="1"/>
      <c r="D508" s="1"/>
      <c r="E508" s="1"/>
      <c r="F508" s="45"/>
      <c r="G508" s="6"/>
      <c r="H508" s="45"/>
      <c r="I508"/>
      <c r="J508"/>
    </row>
    <row r="509" spans="3:10" ht="12.75">
      <c r="C509" s="1"/>
      <c r="D509" s="1"/>
      <c r="E509" s="1"/>
      <c r="F509" s="45"/>
      <c r="G509" s="6"/>
      <c r="H509" s="45"/>
      <c r="I509"/>
      <c r="J509"/>
    </row>
    <row r="510" spans="3:10" ht="12.75">
      <c r="C510" s="1"/>
      <c r="D510" s="1"/>
      <c r="E510" s="1"/>
      <c r="F510" s="45"/>
      <c r="G510" s="6"/>
      <c r="H510" s="45"/>
      <c r="I510"/>
      <c r="J510"/>
    </row>
    <row r="511" spans="3:10" ht="12.75">
      <c r="C511" s="1"/>
      <c r="D511" s="1"/>
      <c r="E511" s="1"/>
      <c r="F511" s="45"/>
      <c r="G511" s="6"/>
      <c r="H511" s="45"/>
      <c r="I511"/>
      <c r="J511"/>
    </row>
    <row r="512" spans="3:10" ht="12.75">
      <c r="C512" s="1"/>
      <c r="D512" s="1"/>
      <c r="E512" s="1"/>
      <c r="F512" s="45"/>
      <c r="G512" s="6"/>
      <c r="H512" s="45"/>
      <c r="I512"/>
      <c r="J512"/>
    </row>
    <row r="513" spans="3:10" ht="12.75">
      <c r="C513" s="1"/>
      <c r="D513" s="1"/>
      <c r="E513" s="1"/>
      <c r="F513" s="45"/>
      <c r="G513" s="6"/>
      <c r="H513" s="45"/>
      <c r="I513"/>
      <c r="J513"/>
    </row>
    <row r="514" spans="3:10" ht="12.75">
      <c r="C514" s="1"/>
      <c r="D514" s="1"/>
      <c r="E514" s="1"/>
      <c r="F514" s="45"/>
      <c r="G514" s="6"/>
      <c r="H514" s="45"/>
      <c r="I514"/>
      <c r="J514"/>
    </row>
    <row r="515" spans="3:10" ht="12.75">
      <c r="C515" s="1"/>
      <c r="D515" s="1"/>
      <c r="E515" s="1"/>
      <c r="F515" s="45"/>
      <c r="G515" s="6"/>
      <c r="H515" s="45"/>
      <c r="I515"/>
      <c r="J515"/>
    </row>
    <row r="516" spans="3:10" ht="12.75">
      <c r="C516" s="1"/>
      <c r="D516" s="1"/>
      <c r="E516" s="1"/>
      <c r="F516" s="45"/>
      <c r="G516" s="6"/>
      <c r="H516" s="45"/>
      <c r="I516"/>
      <c r="J516"/>
    </row>
    <row r="517" spans="3:10" ht="12.75">
      <c r="C517" s="1"/>
      <c r="D517" s="1"/>
      <c r="E517" s="1"/>
      <c r="F517" s="45"/>
      <c r="G517" s="6"/>
      <c r="H517" s="45"/>
      <c r="I517"/>
      <c r="J517"/>
    </row>
    <row r="518" spans="3:10" ht="12.75">
      <c r="C518" s="1"/>
      <c r="D518" s="1"/>
      <c r="E518" s="1"/>
      <c r="F518" s="45"/>
      <c r="G518" s="6"/>
      <c r="H518" s="45"/>
      <c r="I518"/>
      <c r="J518"/>
    </row>
    <row r="519" spans="3:10" ht="12.75">
      <c r="C519" s="1"/>
      <c r="D519" s="1"/>
      <c r="E519" s="1"/>
      <c r="F519" s="45"/>
      <c r="G519" s="6"/>
      <c r="H519" s="45"/>
      <c r="I519"/>
      <c r="J519"/>
    </row>
    <row r="520" spans="3:10" ht="12.75">
      <c r="C520" s="1"/>
      <c r="D520" s="1"/>
      <c r="E520" s="1"/>
      <c r="F520" s="45"/>
      <c r="G520" s="6"/>
      <c r="H520" s="45"/>
      <c r="I520"/>
      <c r="J520"/>
    </row>
    <row r="521" spans="3:10" ht="12.75">
      <c r="C521" s="1"/>
      <c r="D521" s="1"/>
      <c r="E521" s="1"/>
      <c r="F521" s="45"/>
      <c r="G521" s="6"/>
      <c r="H521" s="45"/>
      <c r="I521"/>
      <c r="J521"/>
    </row>
    <row r="522" spans="3:10" ht="12.75">
      <c r="C522" s="1"/>
      <c r="D522" s="1"/>
      <c r="E522" s="1"/>
      <c r="F522" s="45"/>
      <c r="G522" s="6"/>
      <c r="H522" s="45"/>
      <c r="I522"/>
      <c r="J522"/>
    </row>
    <row r="523" spans="3:10" ht="12.75">
      <c r="C523" s="1"/>
      <c r="D523" s="1"/>
      <c r="E523" s="1"/>
      <c r="F523" s="45"/>
      <c r="G523" s="6"/>
      <c r="H523" s="45"/>
      <c r="I523"/>
      <c r="J523"/>
    </row>
    <row r="524" spans="3:10" ht="12.75">
      <c r="C524" s="1"/>
      <c r="D524" s="1"/>
      <c r="E524" s="1"/>
      <c r="F524" s="45"/>
      <c r="G524" s="6"/>
      <c r="H524" s="45"/>
      <c r="I524"/>
      <c r="J524"/>
    </row>
    <row r="525" spans="3:10" ht="12.75">
      <c r="C525" s="1"/>
      <c r="D525" s="1"/>
      <c r="E525" s="1"/>
      <c r="F525" s="45"/>
      <c r="G525" s="6"/>
      <c r="H525" s="45"/>
      <c r="I525"/>
      <c r="J525"/>
    </row>
    <row r="526" spans="3:10" ht="12.75">
      <c r="C526" s="1"/>
      <c r="D526" s="1"/>
      <c r="E526" s="1"/>
      <c r="F526" s="45"/>
      <c r="G526" s="6"/>
      <c r="H526" s="45"/>
      <c r="I526"/>
      <c r="J526"/>
    </row>
    <row r="527" spans="3:10" ht="12.75">
      <c r="C527" s="1"/>
      <c r="D527" s="1"/>
      <c r="E527" s="1"/>
      <c r="F527" s="45"/>
      <c r="G527" s="6"/>
      <c r="H527" s="45"/>
      <c r="I527"/>
      <c r="J527"/>
    </row>
    <row r="528" spans="3:10" ht="12.75">
      <c r="C528" s="1"/>
      <c r="D528" s="1"/>
      <c r="E528" s="1"/>
      <c r="F528" s="45"/>
      <c r="G528" s="6"/>
      <c r="H528" s="45"/>
      <c r="I528"/>
      <c r="J528"/>
    </row>
    <row r="529" spans="3:10" ht="12.75">
      <c r="C529" s="1"/>
      <c r="D529" s="1"/>
      <c r="E529" s="1"/>
      <c r="F529" s="45"/>
      <c r="G529" s="6"/>
      <c r="H529" s="45"/>
      <c r="I529"/>
      <c r="J529"/>
    </row>
    <row r="530" spans="3:10" ht="12.75">
      <c r="C530" s="1"/>
      <c r="D530" s="1"/>
      <c r="E530" s="1"/>
      <c r="F530" s="45"/>
      <c r="G530" s="6"/>
      <c r="H530" s="45"/>
      <c r="I530"/>
      <c r="J530"/>
    </row>
    <row r="531" spans="3:10" ht="12.75">
      <c r="C531" s="1"/>
      <c r="D531" s="1"/>
      <c r="E531" s="1"/>
      <c r="F531" s="45"/>
      <c r="G531" s="6"/>
      <c r="H531" s="45"/>
      <c r="I531"/>
      <c r="J531"/>
    </row>
    <row r="532" spans="3:10" ht="12.75">
      <c r="C532" s="1"/>
      <c r="D532" s="1"/>
      <c r="E532" s="1"/>
      <c r="F532" s="45"/>
      <c r="G532" s="6"/>
      <c r="H532" s="45"/>
      <c r="I532"/>
      <c r="J532"/>
    </row>
    <row r="533" spans="3:10" ht="12.75">
      <c r="C533" s="1"/>
      <c r="D533" s="1"/>
      <c r="E533" s="1"/>
      <c r="F533" s="45"/>
      <c r="G533" s="6"/>
      <c r="H533" s="45"/>
      <c r="I533"/>
      <c r="J533"/>
    </row>
    <row r="534" spans="3:10" ht="12.75">
      <c r="C534" s="1"/>
      <c r="D534" s="1"/>
      <c r="E534" s="1"/>
      <c r="F534" s="45"/>
      <c r="G534" s="6"/>
      <c r="H534" s="45"/>
      <c r="I534"/>
      <c r="J534"/>
    </row>
    <row r="535" spans="3:10" ht="12.75">
      <c r="C535" s="1"/>
      <c r="D535" s="1"/>
      <c r="E535" s="1"/>
      <c r="F535" s="45"/>
      <c r="G535" s="6"/>
      <c r="H535" s="45"/>
      <c r="I535"/>
      <c r="J535"/>
    </row>
    <row r="536" spans="3:10" ht="12.75">
      <c r="C536" s="1"/>
      <c r="D536" s="1"/>
      <c r="E536" s="1"/>
      <c r="F536" s="45"/>
      <c r="G536" s="6"/>
      <c r="H536" s="45"/>
      <c r="I536"/>
      <c r="J536"/>
    </row>
    <row r="537" spans="3:10" ht="12.75">
      <c r="C537" s="1"/>
      <c r="D537" s="1"/>
      <c r="E537" s="1"/>
      <c r="F537" s="45"/>
      <c r="G537" s="6"/>
      <c r="H537" s="45"/>
      <c r="I537"/>
      <c r="J537"/>
    </row>
    <row r="538" spans="3:10" ht="12.75">
      <c r="C538" s="1"/>
      <c r="D538" s="1"/>
      <c r="E538" s="1"/>
      <c r="F538" s="45"/>
      <c r="G538" s="6"/>
      <c r="H538" s="45"/>
      <c r="I538"/>
      <c r="J538"/>
    </row>
    <row r="539" spans="3:10" ht="12.75">
      <c r="C539" s="1"/>
      <c r="D539" s="1"/>
      <c r="E539" s="1"/>
      <c r="F539" s="45"/>
      <c r="G539" s="6"/>
      <c r="H539" s="45"/>
      <c r="I539"/>
      <c r="J539"/>
    </row>
    <row r="540" spans="3:10" ht="12.75">
      <c r="C540" s="1"/>
      <c r="D540" s="1"/>
      <c r="E540" s="1"/>
      <c r="F540" s="45"/>
      <c r="G540" s="6"/>
      <c r="H540" s="45"/>
      <c r="I540"/>
      <c r="J540"/>
    </row>
    <row r="541" spans="3:10" ht="12.75">
      <c r="C541" s="1"/>
      <c r="D541" s="1"/>
      <c r="E541" s="1"/>
      <c r="F541" s="45"/>
      <c r="G541" s="6"/>
      <c r="H541" s="45"/>
      <c r="I541"/>
      <c r="J541"/>
    </row>
    <row r="542" spans="3:10" ht="12.75">
      <c r="C542" s="1"/>
      <c r="D542" s="1"/>
      <c r="E542" s="1"/>
      <c r="F542" s="45"/>
      <c r="G542" s="6"/>
      <c r="H542" s="45"/>
      <c r="I542"/>
      <c r="J542"/>
    </row>
    <row r="543" spans="3:10" ht="12.75">
      <c r="C543" s="1"/>
      <c r="D543" s="1"/>
      <c r="E543" s="1"/>
      <c r="F543" s="45"/>
      <c r="G543" s="6"/>
      <c r="H543" s="45"/>
      <c r="I543"/>
      <c r="J543"/>
    </row>
    <row r="544" spans="3:10" ht="12.75">
      <c r="C544" s="1"/>
      <c r="D544" s="1"/>
      <c r="E544" s="1"/>
      <c r="F544" s="45"/>
      <c r="G544" s="6"/>
      <c r="H544" s="45"/>
      <c r="I544"/>
      <c r="J544"/>
    </row>
    <row r="545" spans="3:10" ht="12.75">
      <c r="C545" s="1"/>
      <c r="D545" s="1"/>
      <c r="E545" s="1"/>
      <c r="F545" s="45"/>
      <c r="G545" s="6"/>
      <c r="H545" s="45"/>
      <c r="I545"/>
      <c r="J545"/>
    </row>
    <row r="546" spans="3:10" ht="12.75">
      <c r="C546" s="1"/>
      <c r="D546" s="1"/>
      <c r="E546" s="1"/>
      <c r="F546" s="45"/>
      <c r="G546" s="6"/>
      <c r="H546" s="45"/>
      <c r="I546"/>
      <c r="J546"/>
    </row>
    <row r="547" spans="3:10" ht="12.75">
      <c r="C547" s="1"/>
      <c r="D547" s="1"/>
      <c r="E547" s="1"/>
      <c r="F547" s="45"/>
      <c r="G547" s="6"/>
      <c r="H547" s="45"/>
      <c r="I547"/>
      <c r="J547"/>
    </row>
    <row r="548" spans="3:10" ht="12.75">
      <c r="C548" s="1"/>
      <c r="D548" s="1"/>
      <c r="E548" s="1"/>
      <c r="F548" s="45"/>
      <c r="G548" s="6"/>
      <c r="H548" s="45"/>
      <c r="I548"/>
      <c r="J548"/>
    </row>
    <row r="549" spans="3:10" ht="12.75">
      <c r="C549" s="1"/>
      <c r="D549" s="1"/>
      <c r="E549" s="1"/>
      <c r="F549" s="45"/>
      <c r="G549" s="6"/>
      <c r="H549" s="45"/>
      <c r="I549"/>
      <c r="J549"/>
    </row>
    <row r="550" spans="3:10" ht="12.75">
      <c r="C550" s="1"/>
      <c r="D550" s="1"/>
      <c r="E550" s="1"/>
      <c r="F550" s="45"/>
      <c r="G550" s="6"/>
      <c r="H550" s="45"/>
      <c r="I550"/>
      <c r="J550"/>
    </row>
    <row r="551" spans="3:10" ht="12.75">
      <c r="C551" s="1"/>
      <c r="D551" s="1"/>
      <c r="E551" s="1"/>
      <c r="F551" s="45"/>
      <c r="G551" s="6"/>
      <c r="H551" s="45"/>
      <c r="I551"/>
      <c r="J551"/>
    </row>
    <row r="552" spans="3:10" ht="12.75">
      <c r="C552" s="1"/>
      <c r="D552" s="1"/>
      <c r="E552" s="1"/>
      <c r="F552" s="45"/>
      <c r="G552" s="6"/>
      <c r="H552" s="45"/>
      <c r="I552"/>
      <c r="J552"/>
    </row>
    <row r="553" spans="3:10" ht="12.75">
      <c r="C553" s="1"/>
      <c r="D553" s="1"/>
      <c r="E553" s="1"/>
      <c r="F553" s="45"/>
      <c r="G553" s="6"/>
      <c r="H553" s="45"/>
      <c r="I553"/>
      <c r="J553"/>
    </row>
    <row r="554" spans="3:10" ht="12.75">
      <c r="C554" s="1"/>
      <c r="D554" s="1"/>
      <c r="E554" s="1"/>
      <c r="F554" s="45"/>
      <c r="G554" s="6"/>
      <c r="H554" s="45"/>
      <c r="I554"/>
      <c r="J554"/>
    </row>
    <row r="555" spans="3:10" ht="12.75">
      <c r="C555" s="1"/>
      <c r="D555" s="1"/>
      <c r="E555" s="1"/>
      <c r="F555" s="45"/>
      <c r="G555" s="6"/>
      <c r="H555" s="45"/>
      <c r="I555"/>
      <c r="J555"/>
    </row>
    <row r="556" spans="3:10" ht="12.75">
      <c r="C556" s="1"/>
      <c r="D556" s="1"/>
      <c r="E556" s="1"/>
      <c r="F556" s="45"/>
      <c r="G556" s="6"/>
      <c r="H556" s="45"/>
      <c r="I556"/>
      <c r="J556"/>
    </row>
    <row r="557" spans="3:10" ht="12.75">
      <c r="C557" s="1"/>
      <c r="D557" s="1"/>
      <c r="E557" s="1"/>
      <c r="F557" s="45"/>
      <c r="G557" s="6"/>
      <c r="H557" s="45"/>
      <c r="I557"/>
      <c r="J557"/>
    </row>
    <row r="558" spans="3:10" ht="12.75">
      <c r="C558" s="1"/>
      <c r="D558" s="1"/>
      <c r="E558" s="1"/>
      <c r="F558" s="45"/>
      <c r="G558" s="6"/>
      <c r="H558" s="45"/>
      <c r="I558"/>
      <c r="J558"/>
    </row>
    <row r="559" spans="3:10" ht="12.75">
      <c r="C559" s="1"/>
      <c r="D559" s="1"/>
      <c r="E559" s="1"/>
      <c r="F559" s="45"/>
      <c r="G559" s="6"/>
      <c r="H559" s="45"/>
      <c r="I559"/>
      <c r="J559"/>
    </row>
    <row r="560" spans="3:10" ht="12.75">
      <c r="C560" s="1"/>
      <c r="D560" s="1"/>
      <c r="E560" s="1"/>
      <c r="F560" s="45"/>
      <c r="G560" s="6"/>
      <c r="H560" s="45"/>
      <c r="I560"/>
      <c r="J560"/>
    </row>
    <row r="561" spans="3:10" ht="12.75">
      <c r="C561" s="1"/>
      <c r="D561" s="1"/>
      <c r="E561" s="1"/>
      <c r="F561" s="45"/>
      <c r="G561" s="6"/>
      <c r="H561" s="45"/>
      <c r="I561"/>
      <c r="J561"/>
    </row>
    <row r="562" spans="3:10" ht="12.75">
      <c r="C562" s="1"/>
      <c r="D562" s="1"/>
      <c r="E562" s="1"/>
      <c r="F562" s="45"/>
      <c r="G562" s="6"/>
      <c r="H562" s="45"/>
      <c r="I562"/>
      <c r="J562"/>
    </row>
    <row r="563" spans="3:10" ht="12.75">
      <c r="C563" s="1"/>
      <c r="D563" s="1"/>
      <c r="E563" s="1"/>
      <c r="F563" s="45"/>
      <c r="G563" s="6"/>
      <c r="H563" s="45"/>
      <c r="I563"/>
      <c r="J563"/>
    </row>
    <row r="564" spans="3:10" ht="12.75">
      <c r="C564" s="1"/>
      <c r="D564" s="1"/>
      <c r="E564" s="1"/>
      <c r="F564" s="45"/>
      <c r="G564" s="6"/>
      <c r="H564" s="45"/>
      <c r="I564"/>
      <c r="J564"/>
    </row>
    <row r="565" spans="3:10" ht="12.75">
      <c r="C565" s="1"/>
      <c r="D565" s="1"/>
      <c r="E565" s="1"/>
      <c r="F565" s="45"/>
      <c r="G565" s="6"/>
      <c r="H565" s="45"/>
      <c r="I565"/>
      <c r="J565"/>
    </row>
    <row r="566" spans="3:10" ht="12.75">
      <c r="C566" s="1"/>
      <c r="D566" s="1"/>
      <c r="E566" s="1"/>
      <c r="F566" s="45"/>
      <c r="G566" s="6"/>
      <c r="H566" s="45"/>
      <c r="I566"/>
      <c r="J566"/>
    </row>
    <row r="567" spans="3:10" ht="12.75">
      <c r="C567" s="1"/>
      <c r="D567" s="1"/>
      <c r="E567" s="1"/>
      <c r="F567" s="45"/>
      <c r="G567" s="6"/>
      <c r="H567" s="45"/>
      <c r="I567"/>
      <c r="J567"/>
    </row>
    <row r="568" spans="3:10" ht="12.75">
      <c r="C568" s="1"/>
      <c r="D568" s="1"/>
      <c r="E568" s="1"/>
      <c r="F568" s="45"/>
      <c r="G568" s="6"/>
      <c r="H568" s="45"/>
      <c r="I568"/>
      <c r="J568"/>
    </row>
    <row r="569" spans="3:10" ht="12.75">
      <c r="C569" s="1"/>
      <c r="D569" s="1"/>
      <c r="E569" s="1"/>
      <c r="F569" s="45"/>
      <c r="G569" s="6"/>
      <c r="H569" s="45"/>
      <c r="I569"/>
      <c r="J569"/>
    </row>
    <row r="570" spans="3:10" ht="12.75">
      <c r="C570" s="1"/>
      <c r="D570" s="1"/>
      <c r="E570" s="1"/>
      <c r="F570" s="45"/>
      <c r="G570" s="6"/>
      <c r="H570" s="45"/>
      <c r="I570"/>
      <c r="J570"/>
    </row>
    <row r="571" spans="3:10" ht="12.75">
      <c r="C571" s="1"/>
      <c r="D571" s="1"/>
      <c r="E571" s="1"/>
      <c r="F571" s="45"/>
      <c r="G571" s="6"/>
      <c r="H571" s="45"/>
      <c r="I571"/>
      <c r="J571"/>
    </row>
    <row r="572" spans="3:10" ht="12.75">
      <c r="C572" s="1"/>
      <c r="D572" s="1"/>
      <c r="E572" s="1"/>
      <c r="F572" s="45"/>
      <c r="G572" s="6"/>
      <c r="H572" s="45"/>
      <c r="I572"/>
      <c r="J572"/>
    </row>
    <row r="573" spans="3:10" ht="12.75">
      <c r="C573" s="1"/>
      <c r="D573" s="1"/>
      <c r="E573" s="1"/>
      <c r="F573" s="45"/>
      <c r="G573" s="6"/>
      <c r="H573" s="45"/>
      <c r="I573"/>
      <c r="J573"/>
    </row>
    <row r="574" spans="3:10" ht="12.75">
      <c r="C574" s="1"/>
      <c r="D574" s="1"/>
      <c r="E574" s="1"/>
      <c r="F574" s="45"/>
      <c r="G574" s="6"/>
      <c r="H574" s="45"/>
      <c r="I574"/>
      <c r="J574"/>
    </row>
    <row r="575" spans="3:10" ht="12.75">
      <c r="C575" s="1"/>
      <c r="D575" s="1"/>
      <c r="E575" s="1"/>
      <c r="F575" s="45"/>
      <c r="G575" s="6"/>
      <c r="H575" s="45"/>
      <c r="I575"/>
      <c r="J575"/>
    </row>
    <row r="576" spans="3:10" ht="12.75">
      <c r="C576" s="1"/>
      <c r="D576" s="1"/>
      <c r="E576" s="1"/>
      <c r="F576" s="45"/>
      <c r="G576" s="6"/>
      <c r="H576" s="45"/>
      <c r="I576"/>
      <c r="J576"/>
    </row>
    <row r="577" spans="3:10" ht="12.75">
      <c r="C577" s="1"/>
      <c r="D577" s="1"/>
      <c r="E577" s="1"/>
      <c r="F577" s="45"/>
      <c r="G577" s="6"/>
      <c r="H577" s="45"/>
      <c r="I577"/>
      <c r="J577"/>
    </row>
    <row r="578" spans="3:10" ht="12.75">
      <c r="C578" s="1"/>
      <c r="D578" s="1"/>
      <c r="E578" s="1"/>
      <c r="F578" s="45"/>
      <c r="G578" s="6"/>
      <c r="H578" s="45"/>
      <c r="I578"/>
      <c r="J578"/>
    </row>
    <row r="579" spans="3:10" ht="12.75">
      <c r="C579" s="1"/>
      <c r="D579" s="1"/>
      <c r="E579" s="1"/>
      <c r="F579" s="45"/>
      <c r="G579" s="6"/>
      <c r="H579" s="45"/>
      <c r="I579"/>
      <c r="J579"/>
    </row>
    <row r="580" spans="3:10" ht="12.75">
      <c r="C580" s="1"/>
      <c r="D580" s="1"/>
      <c r="E580" s="1"/>
      <c r="F580" s="45"/>
      <c r="G580" s="6"/>
      <c r="H580" s="45"/>
      <c r="I580"/>
      <c r="J580"/>
    </row>
    <row r="581" spans="3:10" ht="12.75">
      <c r="C581" s="1"/>
      <c r="D581" s="1"/>
      <c r="E581" s="1"/>
      <c r="F581" s="45"/>
      <c r="G581" s="6"/>
      <c r="H581" s="45"/>
      <c r="I581"/>
      <c r="J581"/>
    </row>
    <row r="582" spans="3:10" ht="12.75">
      <c r="C582" s="1"/>
      <c r="D582" s="1"/>
      <c r="E582" s="1"/>
      <c r="F582" s="45"/>
      <c r="G582" s="6"/>
      <c r="H582" s="45"/>
      <c r="I582"/>
      <c r="J582"/>
    </row>
    <row r="583" spans="3:10" ht="12.75">
      <c r="C583" s="1"/>
      <c r="D583" s="1"/>
      <c r="E583" s="1"/>
      <c r="F583" s="45"/>
      <c r="G583" s="6"/>
      <c r="H583" s="45"/>
      <c r="I583"/>
      <c r="J583"/>
    </row>
    <row r="584" spans="3:10" ht="12.75">
      <c r="C584" s="1"/>
      <c r="D584" s="1"/>
      <c r="E584" s="1"/>
      <c r="F584" s="45"/>
      <c r="G584" s="6"/>
      <c r="H584" s="45"/>
      <c r="I584"/>
      <c r="J584"/>
    </row>
    <row r="585" spans="3:10" ht="12.75">
      <c r="C585" s="1"/>
      <c r="D585" s="1"/>
      <c r="E585" s="1"/>
      <c r="F585" s="45"/>
      <c r="G585" s="6"/>
      <c r="H585" s="45"/>
      <c r="I585"/>
      <c r="J585"/>
    </row>
    <row r="586" spans="3:10" ht="12.75">
      <c r="C586" s="1"/>
      <c r="D586" s="1"/>
      <c r="E586" s="1"/>
      <c r="F586" s="45"/>
      <c r="G586" s="6"/>
      <c r="H586" s="45"/>
      <c r="I586"/>
      <c r="J586"/>
    </row>
    <row r="587" spans="3:10" ht="12.75">
      <c r="C587" s="1"/>
      <c r="D587" s="1"/>
      <c r="E587" s="1"/>
      <c r="F587" s="45"/>
      <c r="G587" s="6"/>
      <c r="H587" s="45"/>
      <c r="I587"/>
      <c r="J587"/>
    </row>
    <row r="588" spans="3:10" ht="12.75">
      <c r="C588" s="1"/>
      <c r="D588" s="1"/>
      <c r="E588" s="1"/>
      <c r="F588" s="45"/>
      <c r="G588" s="6"/>
      <c r="H588" s="45"/>
      <c r="I588"/>
      <c r="J588"/>
    </row>
    <row r="589" spans="3:10" ht="12.75">
      <c r="C589" s="1"/>
      <c r="D589" s="1"/>
      <c r="E589" s="1"/>
      <c r="F589" s="45"/>
      <c r="G589" s="6"/>
      <c r="H589" s="45"/>
      <c r="I589"/>
      <c r="J589"/>
    </row>
    <row r="590" spans="3:10" ht="12.75">
      <c r="C590" s="1"/>
      <c r="D590" s="1"/>
      <c r="E590" s="1"/>
      <c r="F590" s="45"/>
      <c r="G590" s="6"/>
      <c r="H590" s="45"/>
      <c r="I590"/>
      <c r="J590"/>
    </row>
    <row r="591" spans="3:10" ht="12.75">
      <c r="C591" s="1"/>
      <c r="D591" s="1"/>
      <c r="E591" s="1"/>
      <c r="F591" s="45"/>
      <c r="G591" s="6"/>
      <c r="H591" s="45"/>
      <c r="I591"/>
      <c r="J591"/>
    </row>
    <row r="592" spans="3:10" ht="12.75">
      <c r="C592" s="1"/>
      <c r="D592" s="1"/>
      <c r="E592" s="1"/>
      <c r="F592" s="45"/>
      <c r="G592" s="6"/>
      <c r="H592" s="45"/>
      <c r="I592"/>
      <c r="J592"/>
    </row>
    <row r="593" spans="3:10" ht="12.75">
      <c r="C593" s="1"/>
      <c r="D593" s="1"/>
      <c r="E593" s="1"/>
      <c r="F593" s="45"/>
      <c r="G593" s="6"/>
      <c r="H593" s="45"/>
      <c r="I593"/>
      <c r="J593"/>
    </row>
    <row r="594" spans="3:10" ht="12.75">
      <c r="C594" s="1"/>
      <c r="D594" s="1"/>
      <c r="E594" s="1"/>
      <c r="F594" s="45"/>
      <c r="G594" s="6"/>
      <c r="H594" s="45"/>
      <c r="I594"/>
      <c r="J594"/>
    </row>
    <row r="595" spans="3:10" ht="12.75">
      <c r="C595" s="1"/>
      <c r="D595" s="1"/>
      <c r="E595" s="1"/>
      <c r="F595" s="45"/>
      <c r="G595" s="6"/>
      <c r="H595" s="45"/>
      <c r="I595"/>
      <c r="J595"/>
    </row>
    <row r="596" spans="3:10" ht="12.75">
      <c r="C596" s="1"/>
      <c r="D596" s="1"/>
      <c r="E596" s="1"/>
      <c r="F596" s="45"/>
      <c r="G596" s="6"/>
      <c r="H596" s="45"/>
      <c r="I596"/>
      <c r="J596"/>
    </row>
    <row r="597" spans="3:10" ht="12.75">
      <c r="C597" s="1"/>
      <c r="D597" s="1"/>
      <c r="E597" s="1"/>
      <c r="F597" s="45"/>
      <c r="G597" s="6"/>
      <c r="H597" s="45"/>
      <c r="I597"/>
      <c r="J597"/>
    </row>
    <row r="598" spans="3:10" ht="12.75">
      <c r="C598" s="1"/>
      <c r="D598" s="1"/>
      <c r="E598" s="1"/>
      <c r="F598" s="45"/>
      <c r="G598" s="6"/>
      <c r="H598" s="45"/>
      <c r="I598"/>
      <c r="J598"/>
    </row>
    <row r="599" spans="3:10" ht="12.75">
      <c r="C599" s="1"/>
      <c r="D599" s="1"/>
      <c r="E599" s="1"/>
      <c r="F599" s="45"/>
      <c r="G599" s="6"/>
      <c r="H599" s="45"/>
      <c r="I599"/>
      <c r="J599"/>
    </row>
    <row r="600" spans="3:10" ht="12.75">
      <c r="C600" s="1"/>
      <c r="D600" s="1"/>
      <c r="E600" s="1"/>
      <c r="F600" s="45"/>
      <c r="G600" s="6"/>
      <c r="H600" s="45"/>
      <c r="I600"/>
      <c r="J600"/>
    </row>
    <row r="601" spans="3:10" ht="12.75">
      <c r="C601" s="1"/>
      <c r="D601" s="1"/>
      <c r="E601" s="1"/>
      <c r="F601" s="45"/>
      <c r="G601" s="6"/>
      <c r="H601" s="45"/>
      <c r="I601"/>
      <c r="J601"/>
    </row>
    <row r="602" spans="3:10" ht="12.75">
      <c r="C602" s="1"/>
      <c r="D602" s="1"/>
      <c r="E602" s="1"/>
      <c r="F602" s="45"/>
      <c r="G602" s="6"/>
      <c r="H602" s="45"/>
      <c r="I602"/>
      <c r="J602"/>
    </row>
    <row r="603" spans="3:10" ht="12.75">
      <c r="C603" s="1"/>
      <c r="D603" s="1"/>
      <c r="E603" s="1"/>
      <c r="F603" s="45"/>
      <c r="G603" s="6"/>
      <c r="H603" s="45"/>
      <c r="I603"/>
      <c r="J603"/>
    </row>
    <row r="604" spans="3:10" ht="12.75">
      <c r="C604" s="1"/>
      <c r="D604" s="1"/>
      <c r="E604" s="1"/>
      <c r="F604" s="45"/>
      <c r="G604" s="6"/>
      <c r="H604" s="45"/>
      <c r="I604"/>
      <c r="J604"/>
    </row>
    <row r="605" spans="3:10" ht="12.75">
      <c r="C605" s="1"/>
      <c r="D605" s="1"/>
      <c r="E605" s="1"/>
      <c r="F605" s="45"/>
      <c r="G605" s="6"/>
      <c r="H605" s="45"/>
      <c r="I605"/>
      <c r="J605"/>
    </row>
    <row r="606" spans="3:10" ht="12.75">
      <c r="C606" s="1"/>
      <c r="D606" s="1"/>
      <c r="E606" s="1"/>
      <c r="F606" s="45"/>
      <c r="G606" s="6"/>
      <c r="H606" s="45"/>
      <c r="I606"/>
      <c r="J606"/>
    </row>
    <row r="607" spans="3:10" ht="12.75">
      <c r="C607" s="1"/>
      <c r="D607" s="1"/>
      <c r="E607" s="1"/>
      <c r="F607" s="45"/>
      <c r="G607" s="6"/>
      <c r="H607" s="45"/>
      <c r="I607"/>
      <c r="J607"/>
    </row>
    <row r="608" spans="3:10" ht="12.75">
      <c r="C608" s="1"/>
      <c r="D608" s="1"/>
      <c r="E608" s="1"/>
      <c r="F608" s="45"/>
      <c r="G608" s="6"/>
      <c r="H608" s="45"/>
      <c r="I608"/>
      <c r="J608"/>
    </row>
    <row r="609" spans="3:10" ht="12.75">
      <c r="C609" s="1"/>
      <c r="D609" s="1"/>
      <c r="E609" s="1"/>
      <c r="F609" s="45"/>
      <c r="G609" s="6"/>
      <c r="H609" s="45"/>
      <c r="I609"/>
      <c r="J609"/>
    </row>
    <row r="610" spans="3:10" ht="12.75">
      <c r="C610" s="1"/>
      <c r="D610" s="1"/>
      <c r="E610" s="1"/>
      <c r="F610" s="45"/>
      <c r="G610" s="6"/>
      <c r="H610" s="45"/>
      <c r="I610"/>
      <c r="J610"/>
    </row>
    <row r="611" spans="3:10" ht="12.75">
      <c r="C611" s="1"/>
      <c r="D611" s="1"/>
      <c r="E611" s="1"/>
      <c r="F611" s="45"/>
      <c r="G611" s="6"/>
      <c r="H611" s="45"/>
      <c r="I611"/>
      <c r="J611"/>
    </row>
    <row r="612" spans="3:10" ht="12.75">
      <c r="C612" s="1"/>
      <c r="D612" s="1"/>
      <c r="E612" s="1"/>
      <c r="F612" s="45"/>
      <c r="G612" s="6"/>
      <c r="H612" s="45"/>
      <c r="I612"/>
      <c r="J612"/>
    </row>
    <row r="613" spans="3:10" ht="12.75">
      <c r="C613" s="1"/>
      <c r="D613" s="1"/>
      <c r="E613" s="1"/>
      <c r="F613" s="45"/>
      <c r="G613" s="6"/>
      <c r="H613" s="45"/>
      <c r="I613"/>
      <c r="J613"/>
    </row>
    <row r="614" spans="3:10" ht="12.75">
      <c r="C614" s="1"/>
      <c r="D614" s="1"/>
      <c r="E614" s="1"/>
      <c r="F614" s="45"/>
      <c r="G614" s="6"/>
      <c r="H614" s="45"/>
      <c r="I614"/>
      <c r="J614"/>
    </row>
    <row r="615" spans="3:10" ht="12.75">
      <c r="C615" s="1"/>
      <c r="D615" s="1"/>
      <c r="E615" s="1"/>
      <c r="F615" s="45"/>
      <c r="G615" s="6"/>
      <c r="H615" s="45"/>
      <c r="I615"/>
      <c r="J615"/>
    </row>
    <row r="616" spans="3:10" ht="12.75">
      <c r="C616" s="1"/>
      <c r="D616" s="1"/>
      <c r="E616" s="1"/>
      <c r="F616" s="45"/>
      <c r="G616" s="6"/>
      <c r="H616" s="45"/>
      <c r="I616"/>
      <c r="J616"/>
    </row>
    <row r="617" spans="3:10" ht="12.75">
      <c r="C617" s="1"/>
      <c r="D617" s="1"/>
      <c r="E617" s="1"/>
      <c r="F617" s="45"/>
      <c r="G617" s="6"/>
      <c r="H617" s="45"/>
      <c r="I617"/>
      <c r="J617"/>
    </row>
    <row r="618" spans="3:10" ht="12.75">
      <c r="C618" s="1"/>
      <c r="D618" s="1"/>
      <c r="E618" s="1"/>
      <c r="F618" s="45"/>
      <c r="G618" s="6"/>
      <c r="H618" s="45"/>
      <c r="I618"/>
      <c r="J618"/>
    </row>
    <row r="619" spans="3:10" ht="12.75">
      <c r="C619" s="1"/>
      <c r="D619" s="1"/>
      <c r="E619" s="1"/>
      <c r="F619" s="45"/>
      <c r="G619" s="6"/>
      <c r="H619" s="45"/>
      <c r="I619"/>
      <c r="J619"/>
    </row>
    <row r="620" spans="3:10" ht="12.75">
      <c r="C620" s="1"/>
      <c r="D620" s="1"/>
      <c r="E620" s="1"/>
      <c r="F620" s="45"/>
      <c r="G620" s="6"/>
      <c r="H620" s="45"/>
      <c r="I620"/>
      <c r="J620"/>
    </row>
    <row r="621" spans="3:10" ht="12.75">
      <c r="C621" s="1"/>
      <c r="D621" s="1"/>
      <c r="E621" s="1"/>
      <c r="F621" s="45"/>
      <c r="G621" s="6"/>
      <c r="H621" s="45"/>
      <c r="I621"/>
      <c r="J621"/>
    </row>
    <row r="622" spans="3:10" ht="12.75">
      <c r="C622" s="1"/>
      <c r="D622" s="1"/>
      <c r="E622" s="1"/>
      <c r="F622" s="45"/>
      <c r="G622" s="6"/>
      <c r="H622" s="45"/>
      <c r="I622"/>
      <c r="J622"/>
    </row>
    <row r="623" spans="3:10" ht="12.75">
      <c r="C623" s="1"/>
      <c r="D623" s="1"/>
      <c r="E623" s="1"/>
      <c r="F623" s="45"/>
      <c r="G623" s="6"/>
      <c r="H623" s="45"/>
      <c r="I623"/>
      <c r="J623"/>
    </row>
    <row r="624" spans="3:10" ht="12.75">
      <c r="C624" s="1"/>
      <c r="D624" s="1"/>
      <c r="E624" s="1"/>
      <c r="F624" s="45"/>
      <c r="G624" s="6"/>
      <c r="H624" s="45"/>
      <c r="I624"/>
      <c r="J624"/>
    </row>
    <row r="625" spans="3:10" ht="12.75">
      <c r="C625" s="1"/>
      <c r="D625" s="1"/>
      <c r="E625" s="1"/>
      <c r="F625" s="45"/>
      <c r="G625" s="6"/>
      <c r="H625" s="45"/>
      <c r="I625"/>
      <c r="J625"/>
    </row>
    <row r="626" spans="3:10" ht="12.75">
      <c r="C626" s="1"/>
      <c r="D626" s="1"/>
      <c r="E626" s="1"/>
      <c r="F626" s="45"/>
      <c r="G626" s="6"/>
      <c r="H626" s="45"/>
      <c r="I626"/>
      <c r="J626"/>
    </row>
    <row r="627" spans="3:10" ht="12.75">
      <c r="C627" s="1"/>
      <c r="D627" s="1"/>
      <c r="E627" s="1"/>
      <c r="F627" s="45"/>
      <c r="G627" s="6"/>
      <c r="H627" s="45"/>
      <c r="I627"/>
      <c r="J627"/>
    </row>
    <row r="628" spans="3:10" ht="12.75">
      <c r="C628" s="1"/>
      <c r="D628" s="1"/>
      <c r="E628" s="1"/>
      <c r="F628" s="45"/>
      <c r="G628" s="6"/>
      <c r="H628" s="45"/>
      <c r="I628"/>
      <c r="J628"/>
    </row>
    <row r="629" spans="3:10" ht="12.75">
      <c r="C629" s="1"/>
      <c r="D629" s="1"/>
      <c r="E629" s="1"/>
      <c r="F629" s="45"/>
      <c r="G629" s="6"/>
      <c r="H629" s="45"/>
      <c r="I629"/>
      <c r="J629"/>
    </row>
    <row r="630" spans="3:10" ht="12.75">
      <c r="C630" s="1"/>
      <c r="D630" s="1"/>
      <c r="E630" s="1"/>
      <c r="F630" s="45"/>
      <c r="G630" s="6"/>
      <c r="H630" s="45"/>
      <c r="I630"/>
      <c r="J630"/>
    </row>
    <row r="631" spans="3:10" ht="12.75">
      <c r="C631" s="1"/>
      <c r="D631" s="1"/>
      <c r="E631" s="1"/>
      <c r="F631" s="45"/>
      <c r="G631" s="6"/>
      <c r="H631" s="45"/>
      <c r="I631"/>
      <c r="J631"/>
    </row>
    <row r="632" spans="3:10" ht="12.75">
      <c r="C632" s="1"/>
      <c r="D632" s="1"/>
      <c r="E632" s="1"/>
      <c r="F632" s="45"/>
      <c r="G632" s="6"/>
      <c r="H632" s="45"/>
      <c r="J632"/>
    </row>
    <row r="633" spans="3:10" ht="12.75">
      <c r="C633" s="1"/>
      <c r="D633" s="1"/>
      <c r="E633" s="1"/>
      <c r="F633" s="45"/>
      <c r="G633" s="6"/>
      <c r="H633" s="45"/>
      <c r="J633"/>
    </row>
    <row r="634" spans="3:10" ht="12.75">
      <c r="C634" s="1"/>
      <c r="D634" s="1"/>
      <c r="E634" s="1"/>
      <c r="F634" s="45"/>
      <c r="G634" s="6"/>
      <c r="H634" s="45"/>
      <c r="J634"/>
    </row>
    <row r="635" spans="3:10" ht="12.75">
      <c r="C635" s="1"/>
      <c r="D635" s="1"/>
      <c r="E635" s="1"/>
      <c r="F635" s="45"/>
      <c r="G635" s="6"/>
      <c r="H635" s="45"/>
      <c r="J635"/>
    </row>
    <row r="636" spans="3:10" ht="12.75">
      <c r="C636" s="1"/>
      <c r="D636" s="1"/>
      <c r="E636" s="1"/>
      <c r="F636" s="45"/>
      <c r="G636" s="6"/>
      <c r="H636" s="45"/>
      <c r="J636"/>
    </row>
    <row r="637" spans="3:10" ht="12.75">
      <c r="C637" s="1"/>
      <c r="D637" s="1"/>
      <c r="E637" s="1"/>
      <c r="F637" s="45"/>
      <c r="G637" s="6"/>
      <c r="H637" s="45"/>
      <c r="J637"/>
    </row>
    <row r="638" spans="9:10" ht="12.75">
      <c r="I638" s="44"/>
      <c r="J638"/>
    </row>
    <row r="639" spans="9:10" ht="12.75">
      <c r="I639" s="44"/>
      <c r="J639"/>
    </row>
    <row r="640" spans="9:10" ht="12.75">
      <c r="I640" s="44"/>
      <c r="J640"/>
    </row>
    <row r="641" spans="9:10" ht="12.75">
      <c r="I641" s="44"/>
      <c r="J641"/>
    </row>
    <row r="642" spans="9:10" ht="12.75">
      <c r="I642" s="44"/>
      <c r="J642"/>
    </row>
    <row r="643" spans="9:10" ht="12.75">
      <c r="I643" s="44"/>
      <c r="J643"/>
    </row>
    <row r="644" spans="9:10" ht="12.75">
      <c r="I644" s="44"/>
      <c r="J644"/>
    </row>
    <row r="645" spans="9:10" ht="12.75">
      <c r="I645" s="44"/>
      <c r="J645"/>
    </row>
    <row r="646" spans="9:10" ht="12.75">
      <c r="I646" s="44"/>
      <c r="J646"/>
    </row>
    <row r="647" spans="9:10" ht="12.75">
      <c r="I647" s="44"/>
      <c r="J647"/>
    </row>
    <row r="648" spans="9:10" ht="12.75">
      <c r="I648" s="44"/>
      <c r="J648"/>
    </row>
    <row r="649" spans="9:10" ht="12.75">
      <c r="I649" s="44"/>
      <c r="J649"/>
    </row>
    <row r="650" spans="9:10" ht="12.75">
      <c r="I650" s="44"/>
      <c r="J650"/>
    </row>
    <row r="651" spans="9:10" ht="12.75">
      <c r="I651" s="44"/>
      <c r="J651"/>
    </row>
    <row r="652" spans="9:10" ht="12.75">
      <c r="I652" s="44"/>
      <c r="J652"/>
    </row>
    <row r="653" spans="9:10" ht="12.75">
      <c r="I653" s="44"/>
      <c r="J653"/>
    </row>
    <row r="654" spans="9:10" ht="12.75">
      <c r="I654" s="44"/>
      <c r="J654"/>
    </row>
    <row r="655" spans="9:10" ht="12.75">
      <c r="I655" s="44"/>
      <c r="J655"/>
    </row>
    <row r="656" spans="9:10" ht="12.75">
      <c r="I656" s="44"/>
      <c r="J656"/>
    </row>
    <row r="657" spans="9:10" ht="12.75">
      <c r="I657" s="44"/>
      <c r="J657"/>
    </row>
    <row r="658" spans="9:10" ht="12.75">
      <c r="I658" s="44"/>
      <c r="J658"/>
    </row>
    <row r="659" spans="9:10" ht="12.75">
      <c r="I659" s="44"/>
      <c r="J659"/>
    </row>
    <row r="660" spans="9:10" ht="12.75">
      <c r="I660" s="44"/>
      <c r="J660"/>
    </row>
    <row r="661" spans="9:10" ht="12.75">
      <c r="I661" s="44"/>
      <c r="J661"/>
    </row>
    <row r="662" spans="9:10" ht="12.75">
      <c r="I662" s="44"/>
      <c r="J662"/>
    </row>
    <row r="663" spans="9:10" ht="12.75">
      <c r="I663" s="44"/>
      <c r="J663"/>
    </row>
    <row r="664" spans="9:10" ht="12.75">
      <c r="I664" s="44"/>
      <c r="J664"/>
    </row>
    <row r="665" spans="9:10" ht="12.75">
      <c r="I665" s="44"/>
      <c r="J665"/>
    </row>
    <row r="666" spans="9:10" ht="12.75">
      <c r="I666" s="44"/>
      <c r="J666"/>
    </row>
    <row r="667" spans="9:10" ht="12.75">
      <c r="I667" s="44"/>
      <c r="J667"/>
    </row>
    <row r="668" spans="9:10" ht="12.75">
      <c r="I668" s="44"/>
      <c r="J668"/>
    </row>
    <row r="669" spans="9:10" ht="12.75">
      <c r="I669" s="44"/>
      <c r="J669"/>
    </row>
    <row r="670" spans="9:10" ht="12.75">
      <c r="I670" s="44"/>
      <c r="J670"/>
    </row>
    <row r="671" spans="9:10" ht="12.75">
      <c r="I671" s="44"/>
      <c r="J671"/>
    </row>
    <row r="672" spans="9:10" ht="12.75">
      <c r="I672" s="44"/>
      <c r="J672"/>
    </row>
    <row r="673" spans="9:10" ht="12.75">
      <c r="I673" s="44"/>
      <c r="J673"/>
    </row>
    <row r="674" spans="9:10" ht="12.75">
      <c r="I674" s="44"/>
      <c r="J674"/>
    </row>
    <row r="675" spans="9:10" ht="12.75">
      <c r="I675" s="44"/>
      <c r="J675"/>
    </row>
    <row r="676" spans="9:10" ht="12.75">
      <c r="I676" s="44"/>
      <c r="J676"/>
    </row>
    <row r="677" spans="9:10" ht="12.75">
      <c r="I677" s="44"/>
      <c r="J677"/>
    </row>
    <row r="678" spans="9:10" ht="12.75">
      <c r="I678" s="44"/>
      <c r="J678"/>
    </row>
    <row r="679" spans="9:10" ht="12.75">
      <c r="I679" s="44"/>
      <c r="J679"/>
    </row>
    <row r="680" spans="9:10" ht="12.75">
      <c r="I680" s="44"/>
      <c r="J680"/>
    </row>
    <row r="681" spans="9:10" ht="12.75">
      <c r="I681" s="44"/>
      <c r="J681"/>
    </row>
    <row r="682" spans="9:10" ht="12.75">
      <c r="I682" s="44"/>
      <c r="J682"/>
    </row>
    <row r="683" spans="9:10" ht="12.75">
      <c r="I683" s="44"/>
      <c r="J683"/>
    </row>
    <row r="684" spans="9:10" ht="12.75">
      <c r="I684" s="44"/>
      <c r="J684"/>
    </row>
    <row r="685" spans="9:10" ht="12.75">
      <c r="I685" s="44"/>
      <c r="J685"/>
    </row>
    <row r="686" spans="9:10" ht="12.75">
      <c r="I686" s="44"/>
      <c r="J686"/>
    </row>
    <row r="687" spans="9:10" ht="12.75">
      <c r="I687" s="44"/>
      <c r="J687"/>
    </row>
    <row r="688" spans="9:10" ht="12.75">
      <c r="I688" s="44"/>
      <c r="J688"/>
    </row>
    <row r="689" spans="9:10" ht="12.75">
      <c r="I689" s="44"/>
      <c r="J689"/>
    </row>
    <row r="690" spans="9:10" ht="12.75">
      <c r="I690" s="44"/>
      <c r="J690"/>
    </row>
    <row r="691" spans="9:10" ht="12.75">
      <c r="I691" s="44"/>
      <c r="J691"/>
    </row>
    <row r="692" spans="9:10" ht="12.75">
      <c r="I692" s="44"/>
      <c r="J692"/>
    </row>
    <row r="693" spans="9:10" ht="12.75">
      <c r="I693" s="44"/>
      <c r="J693"/>
    </row>
    <row r="694" spans="9:10" ht="12.75">
      <c r="I694" s="44"/>
      <c r="J694"/>
    </row>
    <row r="695" spans="9:10" ht="12.75">
      <c r="I695" s="44"/>
      <c r="J695"/>
    </row>
    <row r="696" spans="9:10" ht="12.75">
      <c r="I696" s="44"/>
      <c r="J696"/>
    </row>
    <row r="697" spans="9:10" ht="12.75">
      <c r="I697" s="44"/>
      <c r="J697"/>
    </row>
    <row r="698" spans="9:10" ht="12.75">
      <c r="I698" s="44"/>
      <c r="J698"/>
    </row>
    <row r="699" spans="9:10" ht="12.75">
      <c r="I699" s="44"/>
      <c r="J699"/>
    </row>
    <row r="700" spans="9:10" ht="12.75">
      <c r="I700" s="44"/>
      <c r="J700"/>
    </row>
    <row r="701" spans="9:10" ht="12.75">
      <c r="I701" s="44"/>
      <c r="J701"/>
    </row>
    <row r="702" spans="9:10" ht="12.75">
      <c r="I702" s="44"/>
      <c r="J702"/>
    </row>
    <row r="703" spans="9:10" ht="12.75">
      <c r="I703" s="44"/>
      <c r="J703"/>
    </row>
    <row r="704" spans="9:10" ht="12.75">
      <c r="I704" s="44"/>
      <c r="J704"/>
    </row>
    <row r="705" spans="9:10" ht="12.75">
      <c r="I705" s="44"/>
      <c r="J705"/>
    </row>
    <row r="706" spans="9:10" ht="12.75">
      <c r="I706" s="44"/>
      <c r="J706"/>
    </row>
    <row r="707" spans="9:10" ht="12.75">
      <c r="I707" s="44"/>
      <c r="J707"/>
    </row>
    <row r="708" spans="9:10" ht="12.75">
      <c r="I708" s="44"/>
      <c r="J708"/>
    </row>
    <row r="709" spans="9:10" ht="12.75">
      <c r="I709" s="44"/>
      <c r="J709"/>
    </row>
    <row r="710" spans="9:10" ht="12.75">
      <c r="I710" s="44"/>
      <c r="J710"/>
    </row>
    <row r="711" spans="9:10" ht="12.75">
      <c r="I711" s="44"/>
      <c r="J711"/>
    </row>
    <row r="712" spans="9:10" ht="12.75">
      <c r="I712" s="44"/>
      <c r="J712"/>
    </row>
    <row r="713" spans="9:10" ht="12.75">
      <c r="I713" s="44"/>
      <c r="J713"/>
    </row>
    <row r="714" spans="9:10" ht="12.75">
      <c r="I714" s="44"/>
      <c r="J714"/>
    </row>
    <row r="715" spans="9:10" ht="12.75">
      <c r="I715" s="44"/>
      <c r="J715"/>
    </row>
    <row r="716" spans="9:10" ht="12.75">
      <c r="I716" s="44"/>
      <c r="J716"/>
    </row>
    <row r="717" spans="9:10" ht="12.75">
      <c r="I717" s="44"/>
      <c r="J717"/>
    </row>
    <row r="718" spans="9:10" ht="12.75">
      <c r="I718" s="44"/>
      <c r="J718"/>
    </row>
    <row r="719" spans="9:10" ht="12.75">
      <c r="I719" s="44"/>
      <c r="J719"/>
    </row>
    <row r="720" spans="9:10" ht="12.75">
      <c r="I720" s="44"/>
      <c r="J720"/>
    </row>
    <row r="721" spans="9:10" ht="12.75">
      <c r="I721" s="44"/>
      <c r="J721"/>
    </row>
    <row r="722" spans="9:10" ht="12.75">
      <c r="I722" s="44"/>
      <c r="J722"/>
    </row>
    <row r="723" spans="9:10" ht="12.75">
      <c r="I723" s="44"/>
      <c r="J723"/>
    </row>
    <row r="724" spans="9:10" ht="12.75">
      <c r="I724" s="44"/>
      <c r="J724"/>
    </row>
    <row r="725" spans="9:10" ht="12.75">
      <c r="I725" s="44"/>
      <c r="J725"/>
    </row>
    <row r="726" spans="9:10" ht="12.75">
      <c r="I726" s="44"/>
      <c r="J726"/>
    </row>
    <row r="727" spans="9:10" ht="12.75">
      <c r="I727" s="44"/>
      <c r="J727"/>
    </row>
    <row r="728" spans="9:10" ht="12.75">
      <c r="I728" s="44"/>
      <c r="J728"/>
    </row>
    <row r="729" spans="9:10" ht="12.75">
      <c r="I729" s="44"/>
      <c r="J729"/>
    </row>
    <row r="730" spans="9:10" ht="12.75">
      <c r="I730" s="44"/>
      <c r="J730"/>
    </row>
    <row r="731" spans="9:10" ht="12.75">
      <c r="I731" s="44"/>
      <c r="J731"/>
    </row>
  </sheetData>
  <sheetProtection/>
  <mergeCells count="119">
    <mergeCell ref="H131:I131"/>
    <mergeCell ref="A197:I197"/>
    <mergeCell ref="A198:F198"/>
    <mergeCell ref="H198:I198"/>
    <mergeCell ref="A205:I205"/>
    <mergeCell ref="A149:F149"/>
    <mergeCell ref="A1:I1"/>
    <mergeCell ref="A2:I2"/>
    <mergeCell ref="A3:I3"/>
    <mergeCell ref="A4:I4"/>
    <mergeCell ref="A7:A8"/>
    <mergeCell ref="H413:I413"/>
    <mergeCell ref="H11:I11"/>
    <mergeCell ref="A30:I30"/>
    <mergeCell ref="A5:I5"/>
    <mergeCell ref="E7:E8"/>
    <mergeCell ref="F7:F8"/>
    <mergeCell ref="H7:I7"/>
    <mergeCell ref="H8:I8"/>
    <mergeCell ref="B7:B8"/>
    <mergeCell ref="C7:C8"/>
    <mergeCell ref="D7:D8"/>
    <mergeCell ref="A31:F31"/>
    <mergeCell ref="H31:I31"/>
    <mergeCell ref="A54:I54"/>
    <mergeCell ref="A10:I10"/>
    <mergeCell ref="A9:I9"/>
    <mergeCell ref="A11:F11"/>
    <mergeCell ref="A55:F55"/>
    <mergeCell ref="H55:I55"/>
    <mergeCell ref="A62:I62"/>
    <mergeCell ref="A63:F63"/>
    <mergeCell ref="H63:I63"/>
    <mergeCell ref="A87:I87"/>
    <mergeCell ref="A88:F88"/>
    <mergeCell ref="H88:I88"/>
    <mergeCell ref="A109:I109"/>
    <mergeCell ref="A108:I108"/>
    <mergeCell ref="A110:A111"/>
    <mergeCell ref="B110:B111"/>
    <mergeCell ref="C110:C111"/>
    <mergeCell ref="D110:D111"/>
    <mergeCell ref="E110:E111"/>
    <mergeCell ref="F110:F111"/>
    <mergeCell ref="H110:I110"/>
    <mergeCell ref="H111:I111"/>
    <mergeCell ref="A113:F113"/>
    <mergeCell ref="H113:I113"/>
    <mergeCell ref="A147:F147"/>
    <mergeCell ref="H147:I147"/>
    <mergeCell ref="A143:F143"/>
    <mergeCell ref="H143:I143"/>
    <mergeCell ref="A112:I112"/>
    <mergeCell ref="A131:F131"/>
    <mergeCell ref="A207:F207"/>
    <mergeCell ref="H207:I207"/>
    <mergeCell ref="H149:I149"/>
    <mergeCell ref="A185:F185"/>
    <mergeCell ref="H185:I185"/>
    <mergeCell ref="A152:F152"/>
    <mergeCell ref="H152:I152"/>
    <mergeCell ref="A206:I206"/>
    <mergeCell ref="A233:F233"/>
    <mergeCell ref="H233:I233"/>
    <mergeCell ref="A259:F259"/>
    <mergeCell ref="H259:I259"/>
    <mergeCell ref="A264:I264"/>
    <mergeCell ref="A265:F265"/>
    <mergeCell ref="H265:I265"/>
    <mergeCell ref="A304:F304"/>
    <mergeCell ref="H304:I304"/>
    <mergeCell ref="A325:I325"/>
    <mergeCell ref="A326:F326"/>
    <mergeCell ref="H326:I326"/>
    <mergeCell ref="A336:F336"/>
    <mergeCell ref="H336:I336"/>
    <mergeCell ref="A347:I347"/>
    <mergeCell ref="A348:F348"/>
    <mergeCell ref="H348:I348"/>
    <mergeCell ref="A358:F358"/>
    <mergeCell ref="H358:I358"/>
    <mergeCell ref="A369:I369"/>
    <mergeCell ref="A370:F370"/>
    <mergeCell ref="H370:I370"/>
    <mergeCell ref="A387:I387"/>
    <mergeCell ref="H414:I414"/>
    <mergeCell ref="A408:I408"/>
    <mergeCell ref="A411:I411"/>
    <mergeCell ref="A389:F389"/>
    <mergeCell ref="H389:I389"/>
    <mergeCell ref="A391:I391"/>
    <mergeCell ref="A393:F393"/>
    <mergeCell ref="A401:I401"/>
    <mergeCell ref="A402:F402"/>
    <mergeCell ref="H402:I402"/>
    <mergeCell ref="A406:I406"/>
    <mergeCell ref="H418:I418"/>
    <mergeCell ref="H415:I415"/>
    <mergeCell ref="H416:I416"/>
    <mergeCell ref="A417:I417"/>
    <mergeCell ref="A423:I423"/>
    <mergeCell ref="A432:I432"/>
    <mergeCell ref="A433:I433"/>
    <mergeCell ref="H425:I425"/>
    <mergeCell ref="H426:I426"/>
    <mergeCell ref="H427:I427"/>
    <mergeCell ref="H428:I428"/>
    <mergeCell ref="A431:I431"/>
    <mergeCell ref="A430:I430"/>
    <mergeCell ref="A6:I6"/>
    <mergeCell ref="H393:I393"/>
    <mergeCell ref="A400:I400"/>
    <mergeCell ref="H422:I422"/>
    <mergeCell ref="H424:I424"/>
    <mergeCell ref="H419:I419"/>
    <mergeCell ref="H420:I420"/>
    <mergeCell ref="H410:I410"/>
    <mergeCell ref="H412:I412"/>
    <mergeCell ref="H421:I421"/>
  </mergeCells>
  <printOptions/>
  <pageMargins left="0.5905511811023623" right="0.15748031496062992" top="0.7480314960629921" bottom="0.1968503937007874" header="0.31496062992125984" footer="0.15748031496062992"/>
  <pageSetup fitToHeight="7" horizontalDpi="600" verticalDpi="600" orientation="portrait" paperSize="9" scale="70" r:id="rId2"/>
  <rowBreaks count="2" manualBreakCount="2">
    <brk id="61" max="255" man="1"/>
    <brk id="40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Klinkerwerk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Fa. Feldhaus</dc:creator>
  <cp:keywords/>
  <dc:description/>
  <cp:lastModifiedBy>Пользователь</cp:lastModifiedBy>
  <cp:lastPrinted>2015-03-30T07:50:48Z</cp:lastPrinted>
  <dcterms:created xsi:type="dcterms:W3CDTF">1997-06-11T13:39:22Z</dcterms:created>
  <dcterms:modified xsi:type="dcterms:W3CDTF">2015-09-02T13:16:35Z</dcterms:modified>
  <cp:category/>
  <cp:version/>
  <cp:contentType/>
  <cp:contentStatus/>
</cp:coreProperties>
</file>